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 Site\Seg Fees\2021-2022\"/>
    </mc:Choice>
  </mc:AlternateContent>
  <xr:revisionPtr revIDLastSave="0" documentId="8_{CC9AE060-D4D9-4973-9926-8B49C1EA6A22}" xr6:coauthVersionLast="47" xr6:coauthVersionMax="47" xr10:uidLastSave="{00000000-0000-0000-0000-000000000000}"/>
  <bookViews>
    <workbookView xWindow="-120" yWindow="-120" windowWidth="29040" windowHeight="15840" xr2:uid="{16A0DBE1-A356-4586-BD26-832F71102AF0}"/>
  </bookViews>
  <sheets>
    <sheet name="Semester" sheetId="1" r:id="rId1"/>
    <sheet name="Winterim" sheetId="2" r:id="rId2"/>
    <sheet name="Summer" sheetId="3" r:id="rId3"/>
  </sheets>
  <definedNames>
    <definedName name="_xlnm.Print_Area" localSheetId="0">Semester!$A$1:$W$33</definedName>
    <definedName name="_xlnm.Print_Area" localSheetId="2">Summer!$A$1:$G$36</definedName>
    <definedName name="_xlnm.Print_Area" localSheetId="1">Winterim!$A$1:$S$36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C22" i="3" s="1"/>
  <c r="E22" i="3" s="1"/>
  <c r="E11" i="3"/>
  <c r="E12" i="3" s="1"/>
  <c r="E13" i="3" s="1"/>
  <c r="E14" i="3" s="1"/>
  <c r="E15" i="3" s="1"/>
  <c r="E16" i="3" s="1"/>
  <c r="E17" i="3" s="1"/>
  <c r="C11" i="3"/>
  <c r="C12" i="3" s="1"/>
  <c r="E10" i="3"/>
  <c r="C10" i="3"/>
  <c r="G10" i="3" s="1"/>
  <c r="E9" i="3"/>
  <c r="E8" i="3"/>
  <c r="C8" i="3"/>
  <c r="G8" i="3" s="1"/>
  <c r="E7" i="3"/>
  <c r="C6" i="3"/>
  <c r="C7" i="3" s="1"/>
  <c r="G7" i="3" s="1"/>
  <c r="C21" i="2"/>
  <c r="C26" i="2" s="1"/>
  <c r="Q11" i="2"/>
  <c r="Q12" i="2" s="1"/>
  <c r="Q13" i="2" s="1"/>
  <c r="Q14" i="2" s="1"/>
  <c r="Q15" i="2" s="1"/>
  <c r="Q16" i="2" s="1"/>
  <c r="Q17" i="2" s="1"/>
  <c r="O11" i="2"/>
  <c r="O12" i="2" s="1"/>
  <c r="O13" i="2" s="1"/>
  <c r="O14" i="2" s="1"/>
  <c r="O15" i="2" s="1"/>
  <c r="O16" i="2" s="1"/>
  <c r="O17" i="2" s="1"/>
  <c r="Q10" i="2"/>
  <c r="C10" i="2"/>
  <c r="Q9" i="2"/>
  <c r="K9" i="2"/>
  <c r="C9" i="2"/>
  <c r="Q8" i="2"/>
  <c r="K8" i="2"/>
  <c r="C8" i="2"/>
  <c r="Q7" i="2"/>
  <c r="O6" i="2"/>
  <c r="O21" i="2" s="1"/>
  <c r="M6" i="2"/>
  <c r="M11" i="2" s="1"/>
  <c r="M12" i="2" s="1"/>
  <c r="M13" i="2" s="1"/>
  <c r="M14" i="2" s="1"/>
  <c r="M15" i="2" s="1"/>
  <c r="M16" i="2" s="1"/>
  <c r="M17" i="2" s="1"/>
  <c r="K6" i="2"/>
  <c r="K11" i="2" s="1"/>
  <c r="K12" i="2" s="1"/>
  <c r="K13" i="2" s="1"/>
  <c r="K14" i="2" s="1"/>
  <c r="K15" i="2" s="1"/>
  <c r="K16" i="2" s="1"/>
  <c r="K17" i="2" s="1"/>
  <c r="I6" i="2"/>
  <c r="I11" i="2" s="1"/>
  <c r="I12" i="2" s="1"/>
  <c r="I13" i="2" s="1"/>
  <c r="I14" i="2" s="1"/>
  <c r="I15" i="2" s="1"/>
  <c r="I16" i="2" s="1"/>
  <c r="I17" i="2" s="1"/>
  <c r="G6" i="2"/>
  <c r="G11" i="2" s="1"/>
  <c r="G12" i="2" s="1"/>
  <c r="G13" i="2" s="1"/>
  <c r="G14" i="2" s="1"/>
  <c r="G15" i="2" s="1"/>
  <c r="G16" i="2" s="1"/>
  <c r="G17" i="2" s="1"/>
  <c r="E6" i="2"/>
  <c r="E7" i="2" s="1"/>
  <c r="C6" i="2"/>
  <c r="C7" i="2" s="1"/>
  <c r="O32" i="1"/>
  <c r="M32" i="1"/>
  <c r="E32" i="1"/>
  <c r="Q31" i="1"/>
  <c r="E31" i="1"/>
  <c r="C31" i="1"/>
  <c r="G30" i="1"/>
  <c r="E30" i="1"/>
  <c r="O28" i="1"/>
  <c r="M28" i="1"/>
  <c r="E28" i="1"/>
  <c r="Q27" i="1"/>
  <c r="E27" i="1"/>
  <c r="C27" i="1"/>
  <c r="G26" i="1"/>
  <c r="E26" i="1"/>
  <c r="Q24" i="1"/>
  <c r="O24" i="1"/>
  <c r="M24" i="1"/>
  <c r="E24" i="1"/>
  <c r="Q23" i="1"/>
  <c r="E23" i="1"/>
  <c r="C23" i="1"/>
  <c r="G22" i="1"/>
  <c r="E22" i="1"/>
  <c r="Q21" i="1"/>
  <c r="Q32" i="1" s="1"/>
  <c r="O21" i="1"/>
  <c r="O29" i="1" s="1"/>
  <c r="M21" i="1"/>
  <c r="M29" i="1" s="1"/>
  <c r="K21" i="1"/>
  <c r="K30" i="1" s="1"/>
  <c r="I21" i="1"/>
  <c r="I30" i="1" s="1"/>
  <c r="G21" i="1"/>
  <c r="G31" i="1" s="1"/>
  <c r="E21" i="1"/>
  <c r="E29" i="1" s="1"/>
  <c r="C21" i="1"/>
  <c r="C32" i="1" s="1"/>
  <c r="S17" i="1"/>
  <c r="Q17" i="1"/>
  <c r="O17" i="1"/>
  <c r="M17" i="1"/>
  <c r="K17" i="1"/>
  <c r="I17" i="1"/>
  <c r="G17" i="1"/>
  <c r="E17" i="1"/>
  <c r="C17" i="1"/>
  <c r="U17" i="1" s="1"/>
  <c r="W17" i="1" s="1"/>
  <c r="S16" i="1"/>
  <c r="Q16" i="1"/>
  <c r="O16" i="1"/>
  <c r="M16" i="1"/>
  <c r="K16" i="1"/>
  <c r="I16" i="1"/>
  <c r="G16" i="1"/>
  <c r="E16" i="1"/>
  <c r="U16" i="1" s="1"/>
  <c r="W16" i="1" s="1"/>
  <c r="C16" i="1"/>
  <c r="S15" i="1"/>
  <c r="Q15" i="1"/>
  <c r="O15" i="1"/>
  <c r="M15" i="1"/>
  <c r="K15" i="1"/>
  <c r="I15" i="1"/>
  <c r="G15" i="1"/>
  <c r="E15" i="1"/>
  <c r="C15" i="1"/>
  <c r="U15" i="1" s="1"/>
  <c r="W15" i="1" s="1"/>
  <c r="S14" i="1"/>
  <c r="Q14" i="1"/>
  <c r="O14" i="1"/>
  <c r="M14" i="1"/>
  <c r="K14" i="1"/>
  <c r="I14" i="1"/>
  <c r="G14" i="1"/>
  <c r="E14" i="1"/>
  <c r="C14" i="1"/>
  <c r="U14" i="1" s="1"/>
  <c r="W14" i="1" s="1"/>
  <c r="S13" i="1"/>
  <c r="Q13" i="1"/>
  <c r="O13" i="1"/>
  <c r="M13" i="1"/>
  <c r="K13" i="1"/>
  <c r="I13" i="1"/>
  <c r="G13" i="1"/>
  <c r="E13" i="1"/>
  <c r="C13" i="1"/>
  <c r="U13" i="1" s="1"/>
  <c r="W13" i="1" s="1"/>
  <c r="S12" i="1"/>
  <c r="Q12" i="1"/>
  <c r="O12" i="1"/>
  <c r="M12" i="1"/>
  <c r="K12" i="1"/>
  <c r="I12" i="1"/>
  <c r="G12" i="1"/>
  <c r="E12" i="1"/>
  <c r="U12" i="1" s="1"/>
  <c r="W12" i="1" s="1"/>
  <c r="C12" i="1"/>
  <c r="S11" i="1"/>
  <c r="Q11" i="1"/>
  <c r="O11" i="1"/>
  <c r="M11" i="1"/>
  <c r="K11" i="1"/>
  <c r="I11" i="1"/>
  <c r="G11" i="1"/>
  <c r="E11" i="1"/>
  <c r="C11" i="1"/>
  <c r="U11" i="1" s="1"/>
  <c r="W11" i="1" s="1"/>
  <c r="S10" i="1"/>
  <c r="Q10" i="1"/>
  <c r="O10" i="1"/>
  <c r="M10" i="1"/>
  <c r="K10" i="1"/>
  <c r="I10" i="1"/>
  <c r="G10" i="1"/>
  <c r="E10" i="1"/>
  <c r="C10" i="1"/>
  <c r="U10" i="1" s="1"/>
  <c r="W10" i="1" s="1"/>
  <c r="S9" i="1"/>
  <c r="Q9" i="1"/>
  <c r="O9" i="1"/>
  <c r="M9" i="1"/>
  <c r="K9" i="1"/>
  <c r="I9" i="1"/>
  <c r="G9" i="1"/>
  <c r="E9" i="1"/>
  <c r="C9" i="1"/>
  <c r="U9" i="1" s="1"/>
  <c r="W9" i="1" s="1"/>
  <c r="S8" i="1"/>
  <c r="Q8" i="1"/>
  <c r="O8" i="1"/>
  <c r="M8" i="1"/>
  <c r="K8" i="1"/>
  <c r="I8" i="1"/>
  <c r="G8" i="1"/>
  <c r="E8" i="1"/>
  <c r="U8" i="1" s="1"/>
  <c r="W8" i="1" s="1"/>
  <c r="C8" i="1"/>
  <c r="S7" i="1"/>
  <c r="Q7" i="1"/>
  <c r="O7" i="1"/>
  <c r="M7" i="1"/>
  <c r="K7" i="1"/>
  <c r="I7" i="1"/>
  <c r="G7" i="1"/>
  <c r="E7" i="1"/>
  <c r="C7" i="1"/>
  <c r="U7" i="1" s="1"/>
  <c r="W7" i="1" s="1"/>
  <c r="U6" i="1"/>
  <c r="W6" i="1" s="1"/>
  <c r="C13" i="3" l="1"/>
  <c r="G12" i="3"/>
  <c r="C23" i="3"/>
  <c r="E23" i="3" s="1"/>
  <c r="C9" i="3"/>
  <c r="G9" i="3" s="1"/>
  <c r="G11" i="3"/>
  <c r="C25" i="3"/>
  <c r="E25" i="3" s="1"/>
  <c r="C26" i="3"/>
  <c r="G6" i="3"/>
  <c r="C24" i="3"/>
  <c r="E24" i="3" s="1"/>
  <c r="E21" i="3"/>
  <c r="C27" i="2"/>
  <c r="O26" i="2"/>
  <c r="O27" i="2" s="1"/>
  <c r="O28" i="2" s="1"/>
  <c r="O29" i="2" s="1"/>
  <c r="O30" i="2" s="1"/>
  <c r="O31" i="2" s="1"/>
  <c r="O32" i="2" s="1"/>
  <c r="O25" i="2"/>
  <c r="O24" i="2"/>
  <c r="O23" i="2"/>
  <c r="O22" i="2"/>
  <c r="I7" i="2"/>
  <c r="G8" i="2"/>
  <c r="E9" i="2"/>
  <c r="C22" i="2"/>
  <c r="C23" i="2"/>
  <c r="C24" i="2"/>
  <c r="C25" i="2"/>
  <c r="K7" i="2"/>
  <c r="I8" i="2"/>
  <c r="G9" i="2"/>
  <c r="E10" i="2"/>
  <c r="S10" i="2" s="1"/>
  <c r="C11" i="2"/>
  <c r="E21" i="2"/>
  <c r="I9" i="2"/>
  <c r="E11" i="2"/>
  <c r="E12" i="2" s="1"/>
  <c r="E13" i="2" s="1"/>
  <c r="E14" i="2" s="1"/>
  <c r="E15" i="2" s="1"/>
  <c r="E16" i="2" s="1"/>
  <c r="E17" i="2" s="1"/>
  <c r="G21" i="2"/>
  <c r="E8" i="2"/>
  <c r="S8" i="2" s="1"/>
  <c r="M7" i="2"/>
  <c r="I21" i="2"/>
  <c r="M8" i="2"/>
  <c r="I10" i="2"/>
  <c r="S6" i="2"/>
  <c r="O8" i="2"/>
  <c r="M9" i="2"/>
  <c r="S9" i="2" s="1"/>
  <c r="K10" i="2"/>
  <c r="K21" i="2"/>
  <c r="G7" i="2"/>
  <c r="S7" i="2" s="1"/>
  <c r="G10" i="2"/>
  <c r="O7" i="2"/>
  <c r="O9" i="2"/>
  <c r="M10" i="2"/>
  <c r="M21" i="2"/>
  <c r="O10" i="2"/>
  <c r="S32" i="1"/>
  <c r="U32" i="1" s="1"/>
  <c r="S23" i="1"/>
  <c r="U23" i="1" s="1"/>
  <c r="I23" i="1"/>
  <c r="I27" i="1"/>
  <c r="S21" i="1"/>
  <c r="U21" i="1" s="1"/>
  <c r="O22" i="1"/>
  <c r="K23" i="1"/>
  <c r="G24" i="1"/>
  <c r="C25" i="1"/>
  <c r="O26" i="1"/>
  <c r="K27" i="1"/>
  <c r="G28" i="1"/>
  <c r="C29" i="1"/>
  <c r="O30" i="1"/>
  <c r="K31" i="1"/>
  <c r="G32" i="1"/>
  <c r="I25" i="1"/>
  <c r="K25" i="1"/>
  <c r="Q25" i="1"/>
  <c r="Q22" i="1"/>
  <c r="M23" i="1"/>
  <c r="I24" i="1"/>
  <c r="E25" i="1"/>
  <c r="Q26" i="1"/>
  <c r="M27" i="1"/>
  <c r="I28" i="1"/>
  <c r="Q30" i="1"/>
  <c r="M31" i="1"/>
  <c r="I32" i="1"/>
  <c r="M22" i="1"/>
  <c r="M26" i="1"/>
  <c r="Q29" i="1"/>
  <c r="M30" i="1"/>
  <c r="I31" i="1"/>
  <c r="S31" i="1" s="1"/>
  <c r="U31" i="1" s="1"/>
  <c r="C22" i="1"/>
  <c r="O23" i="1"/>
  <c r="K24" i="1"/>
  <c r="G25" i="1"/>
  <c r="C26" i="1"/>
  <c r="O27" i="1"/>
  <c r="K28" i="1"/>
  <c r="G29" i="1"/>
  <c r="C30" i="1"/>
  <c r="O31" i="1"/>
  <c r="K32" i="1"/>
  <c r="I29" i="1"/>
  <c r="K29" i="1"/>
  <c r="I22" i="1"/>
  <c r="M25" i="1"/>
  <c r="I26" i="1"/>
  <c r="Q28" i="1"/>
  <c r="K22" i="1"/>
  <c r="G23" i="1"/>
  <c r="C24" i="1"/>
  <c r="O25" i="1"/>
  <c r="K26" i="1"/>
  <c r="G27" i="1"/>
  <c r="S27" i="1" s="1"/>
  <c r="U27" i="1" s="1"/>
  <c r="C28" i="1"/>
  <c r="S28" i="1" s="1"/>
  <c r="U28" i="1" s="1"/>
  <c r="C27" i="3" l="1"/>
  <c r="E26" i="3"/>
  <c r="G13" i="3"/>
  <c r="C14" i="3"/>
  <c r="C28" i="2"/>
  <c r="Q21" i="2"/>
  <c r="E26" i="2"/>
  <c r="E25" i="2"/>
  <c r="Q25" i="2" s="1"/>
  <c r="E24" i="2"/>
  <c r="Q24" i="2" s="1"/>
  <c r="E23" i="2"/>
  <c r="E22" i="2"/>
  <c r="Q23" i="2"/>
  <c r="G26" i="2"/>
  <c r="G27" i="2" s="1"/>
  <c r="G28" i="2" s="1"/>
  <c r="G29" i="2" s="1"/>
  <c r="G30" i="2" s="1"/>
  <c r="G31" i="2" s="1"/>
  <c r="G32" i="2" s="1"/>
  <c r="G25" i="2"/>
  <c r="G24" i="2"/>
  <c r="G23" i="2"/>
  <c r="G22" i="2"/>
  <c r="C12" i="2"/>
  <c r="S11" i="2"/>
  <c r="I24" i="2"/>
  <c r="I22" i="2"/>
  <c r="I26" i="2"/>
  <c r="I27" i="2" s="1"/>
  <c r="I28" i="2" s="1"/>
  <c r="I29" i="2" s="1"/>
  <c r="I30" i="2" s="1"/>
  <c r="I31" i="2" s="1"/>
  <c r="I32" i="2" s="1"/>
  <c r="I25" i="2"/>
  <c r="I23" i="2"/>
  <c r="M26" i="2"/>
  <c r="M27" i="2" s="1"/>
  <c r="M28" i="2" s="1"/>
  <c r="M29" i="2" s="1"/>
  <c r="M30" i="2" s="1"/>
  <c r="M31" i="2" s="1"/>
  <c r="M32" i="2" s="1"/>
  <c r="M25" i="2"/>
  <c r="M24" i="2"/>
  <c r="M23" i="2"/>
  <c r="M22" i="2"/>
  <c r="K26" i="2"/>
  <c r="K27" i="2" s="1"/>
  <c r="K28" i="2" s="1"/>
  <c r="K29" i="2" s="1"/>
  <c r="K30" i="2" s="1"/>
  <c r="K31" i="2" s="1"/>
  <c r="K32" i="2" s="1"/>
  <c r="K25" i="2"/>
  <c r="K24" i="2"/>
  <c r="K23" i="2"/>
  <c r="K22" i="2"/>
  <c r="Q22" i="2" s="1"/>
  <c r="S24" i="1"/>
  <c r="U24" i="1" s="1"/>
  <c r="S25" i="1"/>
  <c r="U25" i="1" s="1"/>
  <c r="S29" i="1"/>
  <c r="U29" i="1" s="1"/>
  <c r="S30" i="1"/>
  <c r="U30" i="1" s="1"/>
  <c r="S22" i="1"/>
  <c r="U22" i="1" s="1"/>
  <c r="S26" i="1"/>
  <c r="U26" i="1" s="1"/>
  <c r="C15" i="3" l="1"/>
  <c r="G14" i="3"/>
  <c r="C28" i="3"/>
  <c r="E27" i="3"/>
  <c r="C29" i="2"/>
  <c r="C13" i="2"/>
  <c r="S12" i="2"/>
  <c r="E27" i="2"/>
  <c r="Q26" i="2"/>
  <c r="C16" i="3" l="1"/>
  <c r="G15" i="3"/>
  <c r="E28" i="3"/>
  <c r="C29" i="3"/>
  <c r="C30" i="2"/>
  <c r="E28" i="2"/>
  <c r="Q27" i="2"/>
  <c r="S13" i="2"/>
  <c r="C14" i="2"/>
  <c r="C17" i="3" l="1"/>
  <c r="G17" i="3" s="1"/>
  <c r="G16" i="3"/>
  <c r="E29" i="3"/>
  <c r="C30" i="3"/>
  <c r="C31" i="2"/>
  <c r="C15" i="2"/>
  <c r="S14" i="2"/>
  <c r="E29" i="2"/>
  <c r="Q28" i="2"/>
  <c r="C31" i="3" l="1"/>
  <c r="E30" i="3"/>
  <c r="C32" i="2"/>
  <c r="E30" i="2"/>
  <c r="Q29" i="2"/>
  <c r="C16" i="2"/>
  <c r="S15" i="2"/>
  <c r="C32" i="3" l="1"/>
  <c r="E32" i="3" s="1"/>
  <c r="E31" i="3"/>
  <c r="E31" i="2"/>
  <c r="Q30" i="2"/>
  <c r="C17" i="2"/>
  <c r="S17" i="2" s="1"/>
  <c r="S16" i="2"/>
  <c r="E32" i="2" l="1"/>
  <c r="Q32" i="2" s="1"/>
  <c r="Q31" i="2"/>
</calcChain>
</file>

<file path=xl/sharedStrings.xml><?xml version="1.0" encoding="utf-8"?>
<sst xmlns="http://schemas.openxmlformats.org/spreadsheetml/2006/main" count="69" uniqueCount="23">
  <si>
    <t>UWSP @ Marshfield Segregated Fee Rates</t>
  </si>
  <si>
    <t>Fall and Spring 2021-22</t>
  </si>
  <si>
    <t>Undergrad</t>
  </si>
  <si>
    <t>Semester</t>
  </si>
  <si>
    <t>Acad Year</t>
  </si>
  <si>
    <t>Credits</t>
  </si>
  <si>
    <t>Athletics</t>
  </si>
  <si>
    <t>Municipal</t>
  </si>
  <si>
    <t>Fitness Center</t>
  </si>
  <si>
    <t>Student Activities</t>
  </si>
  <si>
    <t>Counseling</t>
  </si>
  <si>
    <t>Drama Productions</t>
  </si>
  <si>
    <t>Music Productions</t>
  </si>
  <si>
    <t>Lecture and Fine Arts</t>
  </si>
  <si>
    <t>Text Rental</t>
  </si>
  <si>
    <t>Total</t>
  </si>
  <si>
    <t>Graduate</t>
  </si>
  <si>
    <t>Winterim 2022</t>
  </si>
  <si>
    <r>
      <t xml:space="preserve">* Winterim rates are </t>
    </r>
    <r>
      <rPr>
        <b/>
        <sz val="11"/>
        <color rgb="FFFF0000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 xml:space="preserve"> of the semester rates</t>
    </r>
  </si>
  <si>
    <t>no Student Activities fee charged in the Winterim</t>
  </si>
  <si>
    <t>Summer 2022</t>
  </si>
  <si>
    <r>
      <t xml:space="preserve">* Summer rates are </t>
    </r>
    <r>
      <rPr>
        <b/>
        <sz val="11"/>
        <color rgb="FFFF0000"/>
        <rFont val="Calibri"/>
        <family val="2"/>
        <scheme val="minor"/>
      </rPr>
      <t>81.25%</t>
    </r>
    <r>
      <rPr>
        <sz val="11"/>
        <color theme="1"/>
        <rFont val="Calibri"/>
        <family val="2"/>
        <scheme val="minor"/>
      </rPr>
      <t xml:space="preserve"> of the semester rates</t>
    </r>
  </si>
  <si>
    <t>no Athletics, Fitness Center, Drama Productions, Music Productions, Lecture &amp; Fine Arts, Student Activities, or Counseling charged in the summer at this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</si>
</sst>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/>
    <xf numFmtId="0" fontId="7" fillId="0" borderId="0" xfId="0" applyFont="1"/>
    <xf numFmtId="165" fontId="6" fillId="0" borderId="0" xfId="0" applyNumberFormat="1" applyFont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A096-7CEE-465F-AFD7-F6799EE137D7}">
  <dimension ref="A1:BA3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ColWidth="9.140625" defaultRowHeight="15" x14ac:dyDescent="0.25"/>
  <cols>
    <col min="1" max="1" width="12.5703125" customWidth="1"/>
    <col min="2" max="2" width="2" style="2" customWidth="1"/>
    <col min="3" max="3" width="14.140625" style="2" customWidth="1"/>
    <col min="4" max="4" width="2" customWidth="1"/>
    <col min="5" max="5" width="14.140625" style="2" customWidth="1"/>
    <col min="6" max="6" width="2" style="2" customWidth="1"/>
    <col min="7" max="7" width="14.140625" style="2" customWidth="1"/>
    <col min="8" max="8" width="2" customWidth="1"/>
    <col min="9" max="9" width="14.140625" style="2" customWidth="1"/>
    <col min="10" max="10" width="2.140625" style="2" customWidth="1"/>
    <col min="11" max="11" width="14.140625" style="2" customWidth="1"/>
    <col min="12" max="12" width="2" style="2" customWidth="1"/>
    <col min="13" max="13" width="14.140625" style="2" customWidth="1"/>
    <col min="14" max="14" width="1.7109375" style="2" customWidth="1"/>
    <col min="15" max="15" width="14.140625" style="2" customWidth="1"/>
    <col min="16" max="16" width="1.7109375" style="2" customWidth="1"/>
    <col min="17" max="17" width="14.140625" style="2" customWidth="1"/>
    <col min="18" max="18" width="2" style="2" customWidth="1"/>
    <col min="19" max="19" width="14.140625" style="2" customWidth="1"/>
    <col min="20" max="20" width="2" style="2" customWidth="1"/>
    <col min="21" max="21" width="14.140625" style="2" customWidth="1"/>
    <col min="22" max="22" width="2" style="2" customWidth="1"/>
    <col min="23" max="23" width="11.140625" style="2" bestFit="1" customWidth="1"/>
    <col min="25" max="25" width="10.140625" bestFit="1" customWidth="1"/>
    <col min="29" max="29" width="12.85546875" bestFit="1" customWidth="1"/>
    <col min="31" max="31" width="12.5703125" bestFit="1" customWidth="1"/>
    <col min="32" max="32" width="11.140625" customWidth="1"/>
  </cols>
  <sheetData>
    <row r="1" spans="1:53" ht="18.75" x14ac:dyDescent="0.3">
      <c r="A1" s="1" t="s">
        <v>0</v>
      </c>
      <c r="K1" s="3"/>
      <c r="V1"/>
      <c r="W1"/>
    </row>
    <row r="2" spans="1:53" x14ac:dyDescent="0.25">
      <c r="A2" s="4" t="s">
        <v>1</v>
      </c>
      <c r="V2"/>
      <c r="W2"/>
    </row>
    <row r="3" spans="1:53" x14ac:dyDescent="0.25">
      <c r="C3" s="5"/>
      <c r="G3" s="5"/>
      <c r="V3"/>
      <c r="W3"/>
    </row>
    <row r="4" spans="1:53" x14ac:dyDescent="0.25">
      <c r="A4" s="6" t="s">
        <v>2</v>
      </c>
      <c r="C4" s="7"/>
      <c r="D4" s="8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9"/>
      <c r="S4" s="10"/>
      <c r="T4" s="9"/>
      <c r="U4" s="10" t="s">
        <v>3</v>
      </c>
      <c r="V4"/>
      <c r="W4" s="11" t="s">
        <v>4</v>
      </c>
    </row>
    <row r="5" spans="1:53" s="16" customFormat="1" ht="30" x14ac:dyDescent="0.25">
      <c r="A5" s="12" t="s">
        <v>5</v>
      </c>
      <c r="B5" s="13"/>
      <c r="C5" s="13" t="s">
        <v>6</v>
      </c>
      <c r="D5" s="14"/>
      <c r="E5" s="13" t="s">
        <v>7</v>
      </c>
      <c r="F5" s="13"/>
      <c r="G5" s="13" t="s">
        <v>8</v>
      </c>
      <c r="H5" s="14"/>
      <c r="I5" s="15" t="s">
        <v>9</v>
      </c>
      <c r="J5" s="13"/>
      <c r="K5" s="13" t="s">
        <v>10</v>
      </c>
      <c r="L5" s="13"/>
      <c r="M5" s="15" t="s">
        <v>11</v>
      </c>
      <c r="N5" s="13"/>
      <c r="O5" s="15" t="s">
        <v>12</v>
      </c>
      <c r="P5" s="13"/>
      <c r="Q5" s="15" t="s">
        <v>13</v>
      </c>
      <c r="R5" s="13"/>
      <c r="S5" s="15" t="s">
        <v>14</v>
      </c>
      <c r="T5" s="13"/>
      <c r="U5" s="13" t="s">
        <v>15</v>
      </c>
      <c r="V5"/>
      <c r="W5" s="14" t="s">
        <v>15</v>
      </c>
      <c r="X5"/>
      <c r="AA5"/>
      <c r="AB5"/>
      <c r="AC5"/>
      <c r="AD5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x14ac:dyDescent="0.25">
      <c r="A6" s="18">
        <v>1</v>
      </c>
      <c r="C6" s="19">
        <v>11.03</v>
      </c>
      <c r="D6" s="20"/>
      <c r="E6" s="19">
        <v>0.75</v>
      </c>
      <c r="F6" s="19"/>
      <c r="G6" s="19">
        <v>0.15</v>
      </c>
      <c r="H6" s="20"/>
      <c r="I6" s="19">
        <v>2.95</v>
      </c>
      <c r="J6" s="19"/>
      <c r="K6" s="19">
        <v>1.38</v>
      </c>
      <c r="L6" s="19"/>
      <c r="M6" s="19">
        <v>0</v>
      </c>
      <c r="N6" s="19"/>
      <c r="O6" s="19">
        <v>0</v>
      </c>
      <c r="P6" s="19"/>
      <c r="Q6" s="19">
        <v>0.57999999999999996</v>
      </c>
      <c r="R6" s="19"/>
      <c r="S6" s="19">
        <v>5.42</v>
      </c>
      <c r="T6" s="19"/>
      <c r="U6" s="2">
        <f>SUM(C6:T6)</f>
        <v>22.259999999999998</v>
      </c>
      <c r="V6"/>
      <c r="W6" s="2">
        <f>U6*2</f>
        <v>44.519999999999996</v>
      </c>
    </row>
    <row r="7" spans="1:53" x14ac:dyDescent="0.25">
      <c r="A7" s="18">
        <v>2</v>
      </c>
      <c r="C7" s="2">
        <f>$C$6*A7</f>
        <v>22.06</v>
      </c>
      <c r="E7" s="2">
        <f t="shared" ref="E7:E17" si="0">$E$6*A7</f>
        <v>1.5</v>
      </c>
      <c r="G7" s="2">
        <f t="shared" ref="G7:G17" si="1">$G$6*A7</f>
        <v>0.3</v>
      </c>
      <c r="I7" s="2">
        <f t="shared" ref="I7:I17" si="2">$I$6*A7</f>
        <v>5.9</v>
      </c>
      <c r="K7" s="2">
        <f t="shared" ref="K7:K17" si="3">$K$6*A7</f>
        <v>2.76</v>
      </c>
      <c r="M7" s="2">
        <f t="shared" ref="M7:M17" si="4">$M$6*A7</f>
        <v>0</v>
      </c>
      <c r="O7" s="2">
        <f t="shared" ref="O7:O17" si="5">$O$6*A7</f>
        <v>0</v>
      </c>
      <c r="Q7" s="2">
        <f>$Q$6*A7</f>
        <v>1.1599999999999999</v>
      </c>
      <c r="S7" s="2">
        <f>$S$6*A7</f>
        <v>10.84</v>
      </c>
      <c r="U7" s="2">
        <f t="shared" ref="U7:U17" si="6">SUM(C7:T7)</f>
        <v>44.519999999999996</v>
      </c>
      <c r="V7"/>
      <c r="W7" s="2">
        <f t="shared" ref="W7:W17" si="7">U7*2</f>
        <v>89.039999999999992</v>
      </c>
    </row>
    <row r="8" spans="1:53" x14ac:dyDescent="0.25">
      <c r="A8" s="18">
        <v>3</v>
      </c>
      <c r="C8" s="2">
        <f t="shared" ref="C8:C17" si="8">$C$6*A8</f>
        <v>33.089999999999996</v>
      </c>
      <c r="E8" s="2">
        <f t="shared" si="0"/>
        <v>2.25</v>
      </c>
      <c r="G8" s="2">
        <f t="shared" si="1"/>
        <v>0.44999999999999996</v>
      </c>
      <c r="I8" s="2">
        <f t="shared" si="2"/>
        <v>8.8500000000000014</v>
      </c>
      <c r="K8" s="2">
        <f t="shared" si="3"/>
        <v>4.1399999999999997</v>
      </c>
      <c r="M8" s="2">
        <f t="shared" si="4"/>
        <v>0</v>
      </c>
      <c r="O8" s="2">
        <f t="shared" si="5"/>
        <v>0</v>
      </c>
      <c r="Q8" s="2">
        <f t="shared" ref="Q8:Q17" si="9">$Q$6*A8</f>
        <v>1.7399999999999998</v>
      </c>
      <c r="S8" s="2">
        <f t="shared" ref="S8:S17" si="10">$S$6*A8</f>
        <v>16.259999999999998</v>
      </c>
      <c r="U8" s="2">
        <f t="shared" si="6"/>
        <v>66.78</v>
      </c>
      <c r="V8"/>
      <c r="W8" s="2">
        <f t="shared" si="7"/>
        <v>133.56</v>
      </c>
    </row>
    <row r="9" spans="1:53" x14ac:dyDescent="0.25">
      <c r="A9" s="18">
        <v>4</v>
      </c>
      <c r="C9" s="2">
        <f t="shared" si="8"/>
        <v>44.12</v>
      </c>
      <c r="E9" s="2">
        <f t="shared" si="0"/>
        <v>3</v>
      </c>
      <c r="G9" s="2">
        <f t="shared" si="1"/>
        <v>0.6</v>
      </c>
      <c r="I9" s="2">
        <f t="shared" si="2"/>
        <v>11.8</v>
      </c>
      <c r="K9" s="2">
        <f t="shared" si="3"/>
        <v>5.52</v>
      </c>
      <c r="M9" s="2">
        <f t="shared" si="4"/>
        <v>0</v>
      </c>
      <c r="O9" s="2">
        <f t="shared" si="5"/>
        <v>0</v>
      </c>
      <c r="Q9" s="2">
        <f t="shared" si="9"/>
        <v>2.3199999999999998</v>
      </c>
      <c r="S9" s="2">
        <f t="shared" si="10"/>
        <v>21.68</v>
      </c>
      <c r="U9" s="2">
        <f t="shared" si="6"/>
        <v>89.039999999999992</v>
      </c>
      <c r="V9"/>
      <c r="W9" s="2">
        <f t="shared" si="7"/>
        <v>178.07999999999998</v>
      </c>
    </row>
    <row r="10" spans="1:53" x14ac:dyDescent="0.25">
      <c r="A10" s="18">
        <v>5</v>
      </c>
      <c r="C10" s="2">
        <f t="shared" si="8"/>
        <v>55.15</v>
      </c>
      <c r="E10" s="2">
        <f t="shared" si="0"/>
        <v>3.75</v>
      </c>
      <c r="G10" s="2">
        <f t="shared" si="1"/>
        <v>0.75</v>
      </c>
      <c r="I10" s="2">
        <f t="shared" si="2"/>
        <v>14.75</v>
      </c>
      <c r="K10" s="2">
        <f t="shared" si="3"/>
        <v>6.8999999999999995</v>
      </c>
      <c r="M10" s="2">
        <f t="shared" si="4"/>
        <v>0</v>
      </c>
      <c r="O10" s="2">
        <f t="shared" si="5"/>
        <v>0</v>
      </c>
      <c r="Q10" s="2">
        <f t="shared" si="9"/>
        <v>2.9</v>
      </c>
      <c r="S10" s="2">
        <f t="shared" si="10"/>
        <v>27.1</v>
      </c>
      <c r="U10" s="2">
        <f t="shared" si="6"/>
        <v>111.30000000000001</v>
      </c>
      <c r="V10"/>
      <c r="W10" s="2">
        <f t="shared" si="7"/>
        <v>222.60000000000002</v>
      </c>
    </row>
    <row r="11" spans="1:53" x14ac:dyDescent="0.25">
      <c r="A11" s="18">
        <v>6</v>
      </c>
      <c r="C11" s="2">
        <f t="shared" si="8"/>
        <v>66.179999999999993</v>
      </c>
      <c r="E11" s="2">
        <f t="shared" si="0"/>
        <v>4.5</v>
      </c>
      <c r="G11" s="2">
        <f t="shared" si="1"/>
        <v>0.89999999999999991</v>
      </c>
      <c r="I11" s="2">
        <f t="shared" si="2"/>
        <v>17.700000000000003</v>
      </c>
      <c r="K11" s="2">
        <f t="shared" si="3"/>
        <v>8.2799999999999994</v>
      </c>
      <c r="M11" s="2">
        <f t="shared" si="4"/>
        <v>0</v>
      </c>
      <c r="O11" s="2">
        <f t="shared" si="5"/>
        <v>0</v>
      </c>
      <c r="Q11" s="2">
        <f t="shared" si="9"/>
        <v>3.4799999999999995</v>
      </c>
      <c r="S11" s="2">
        <f t="shared" si="10"/>
        <v>32.519999999999996</v>
      </c>
      <c r="U11" s="2">
        <f t="shared" si="6"/>
        <v>133.56</v>
      </c>
      <c r="V11"/>
      <c r="W11" s="2">
        <f t="shared" si="7"/>
        <v>267.12</v>
      </c>
    </row>
    <row r="12" spans="1:53" x14ac:dyDescent="0.25">
      <c r="A12" s="18">
        <v>7</v>
      </c>
      <c r="C12" s="2">
        <f t="shared" si="8"/>
        <v>77.209999999999994</v>
      </c>
      <c r="E12" s="2">
        <f t="shared" si="0"/>
        <v>5.25</v>
      </c>
      <c r="G12" s="2">
        <f t="shared" si="1"/>
        <v>1.05</v>
      </c>
      <c r="I12" s="2">
        <f t="shared" si="2"/>
        <v>20.650000000000002</v>
      </c>
      <c r="K12" s="2">
        <f t="shared" si="3"/>
        <v>9.66</v>
      </c>
      <c r="M12" s="2">
        <f t="shared" si="4"/>
        <v>0</v>
      </c>
      <c r="O12" s="2">
        <f t="shared" si="5"/>
        <v>0</v>
      </c>
      <c r="Q12" s="2">
        <f t="shared" si="9"/>
        <v>4.0599999999999996</v>
      </c>
      <c r="S12" s="2">
        <f t="shared" si="10"/>
        <v>37.94</v>
      </c>
      <c r="U12" s="2">
        <f t="shared" si="6"/>
        <v>155.82</v>
      </c>
      <c r="V12"/>
      <c r="W12" s="2">
        <f t="shared" si="7"/>
        <v>311.64</v>
      </c>
    </row>
    <row r="13" spans="1:53" x14ac:dyDescent="0.25">
      <c r="A13" s="18">
        <v>8</v>
      </c>
      <c r="C13" s="2">
        <f t="shared" si="8"/>
        <v>88.24</v>
      </c>
      <c r="E13" s="2">
        <f t="shared" si="0"/>
        <v>6</v>
      </c>
      <c r="G13" s="2">
        <f t="shared" si="1"/>
        <v>1.2</v>
      </c>
      <c r="I13" s="2">
        <f t="shared" si="2"/>
        <v>23.6</v>
      </c>
      <c r="K13" s="2">
        <f t="shared" si="3"/>
        <v>11.04</v>
      </c>
      <c r="M13" s="2">
        <f t="shared" si="4"/>
        <v>0</v>
      </c>
      <c r="O13" s="2">
        <f t="shared" si="5"/>
        <v>0</v>
      </c>
      <c r="Q13" s="2">
        <f t="shared" si="9"/>
        <v>4.6399999999999997</v>
      </c>
      <c r="S13" s="2">
        <f t="shared" si="10"/>
        <v>43.36</v>
      </c>
      <c r="U13" s="2">
        <f t="shared" si="6"/>
        <v>178.07999999999998</v>
      </c>
      <c r="V13"/>
      <c r="W13" s="2">
        <f t="shared" si="7"/>
        <v>356.15999999999997</v>
      </c>
    </row>
    <row r="14" spans="1:53" x14ac:dyDescent="0.25">
      <c r="A14" s="18">
        <v>9</v>
      </c>
      <c r="C14" s="2">
        <f t="shared" si="8"/>
        <v>99.27</v>
      </c>
      <c r="E14" s="2">
        <f t="shared" si="0"/>
        <v>6.75</v>
      </c>
      <c r="G14" s="2">
        <f t="shared" si="1"/>
        <v>1.3499999999999999</v>
      </c>
      <c r="I14" s="2">
        <f t="shared" si="2"/>
        <v>26.55</v>
      </c>
      <c r="K14" s="2">
        <f t="shared" si="3"/>
        <v>12.419999999999998</v>
      </c>
      <c r="M14" s="2">
        <f t="shared" si="4"/>
        <v>0</v>
      </c>
      <c r="O14" s="2">
        <f t="shared" si="5"/>
        <v>0</v>
      </c>
      <c r="Q14" s="2">
        <f t="shared" si="9"/>
        <v>5.22</v>
      </c>
      <c r="S14" s="2">
        <f t="shared" si="10"/>
        <v>48.78</v>
      </c>
      <c r="U14" s="2">
        <f t="shared" si="6"/>
        <v>200.33999999999997</v>
      </c>
      <c r="V14"/>
      <c r="W14" s="2">
        <f t="shared" si="7"/>
        <v>400.67999999999995</v>
      </c>
    </row>
    <row r="15" spans="1:53" x14ac:dyDescent="0.25">
      <c r="A15" s="18">
        <v>10</v>
      </c>
      <c r="C15" s="2">
        <f t="shared" si="8"/>
        <v>110.3</v>
      </c>
      <c r="E15" s="2">
        <f t="shared" si="0"/>
        <v>7.5</v>
      </c>
      <c r="G15" s="2">
        <f t="shared" si="1"/>
        <v>1.5</v>
      </c>
      <c r="I15" s="2">
        <f t="shared" si="2"/>
        <v>29.5</v>
      </c>
      <c r="K15" s="2">
        <f t="shared" si="3"/>
        <v>13.799999999999999</v>
      </c>
      <c r="M15" s="2">
        <f t="shared" si="4"/>
        <v>0</v>
      </c>
      <c r="O15" s="2">
        <f t="shared" si="5"/>
        <v>0</v>
      </c>
      <c r="Q15" s="2">
        <f t="shared" si="9"/>
        <v>5.8</v>
      </c>
      <c r="S15" s="2">
        <f t="shared" si="10"/>
        <v>54.2</v>
      </c>
      <c r="U15" s="2">
        <f t="shared" si="6"/>
        <v>222.60000000000002</v>
      </c>
      <c r="V15"/>
      <c r="W15" s="2">
        <f t="shared" si="7"/>
        <v>445.20000000000005</v>
      </c>
    </row>
    <row r="16" spans="1:53" x14ac:dyDescent="0.25">
      <c r="A16" s="18">
        <v>11</v>
      </c>
      <c r="C16" s="2">
        <f t="shared" si="8"/>
        <v>121.33</v>
      </c>
      <c r="E16" s="2">
        <f t="shared" si="0"/>
        <v>8.25</v>
      </c>
      <c r="G16" s="2">
        <f t="shared" si="1"/>
        <v>1.65</v>
      </c>
      <c r="I16" s="2">
        <f t="shared" si="2"/>
        <v>32.450000000000003</v>
      </c>
      <c r="K16" s="2">
        <f t="shared" si="3"/>
        <v>15.18</v>
      </c>
      <c r="M16" s="2">
        <f t="shared" si="4"/>
        <v>0</v>
      </c>
      <c r="O16" s="2">
        <f t="shared" si="5"/>
        <v>0</v>
      </c>
      <c r="Q16" s="2">
        <f t="shared" si="9"/>
        <v>6.38</v>
      </c>
      <c r="S16" s="2">
        <f t="shared" si="10"/>
        <v>59.62</v>
      </c>
      <c r="U16" s="2">
        <f t="shared" si="6"/>
        <v>244.86</v>
      </c>
      <c r="V16"/>
      <c r="W16" s="2">
        <f t="shared" si="7"/>
        <v>489.72</v>
      </c>
    </row>
    <row r="17" spans="1:25" x14ac:dyDescent="0.25">
      <c r="A17" s="18">
        <v>12</v>
      </c>
      <c r="C17" s="2">
        <f t="shared" si="8"/>
        <v>132.35999999999999</v>
      </c>
      <c r="E17" s="2">
        <f t="shared" si="0"/>
        <v>9</v>
      </c>
      <c r="G17" s="2">
        <f t="shared" si="1"/>
        <v>1.7999999999999998</v>
      </c>
      <c r="I17" s="2">
        <f t="shared" si="2"/>
        <v>35.400000000000006</v>
      </c>
      <c r="K17" s="2">
        <f t="shared" si="3"/>
        <v>16.559999999999999</v>
      </c>
      <c r="M17" s="2">
        <f t="shared" si="4"/>
        <v>0</v>
      </c>
      <c r="O17" s="2">
        <f t="shared" si="5"/>
        <v>0</v>
      </c>
      <c r="Q17" s="2">
        <f t="shared" si="9"/>
        <v>6.9599999999999991</v>
      </c>
      <c r="S17" s="2">
        <f t="shared" si="10"/>
        <v>65.039999999999992</v>
      </c>
      <c r="U17" s="2">
        <f t="shared" si="6"/>
        <v>267.12</v>
      </c>
      <c r="V17"/>
      <c r="W17" s="2">
        <f t="shared" si="7"/>
        <v>534.24</v>
      </c>
      <c r="Y17" s="2"/>
    </row>
    <row r="18" spans="1:25" x14ac:dyDescent="0.25">
      <c r="C18" s="5"/>
      <c r="G18" s="5"/>
      <c r="I18" s="3"/>
      <c r="K18" s="3"/>
      <c r="M18" s="3"/>
      <c r="O18" s="3"/>
      <c r="Q18" s="3"/>
      <c r="S18" s="3"/>
      <c r="U18" s="3"/>
      <c r="V18"/>
    </row>
    <row r="19" spans="1:25" x14ac:dyDescent="0.25">
      <c r="A19" s="6" t="s">
        <v>16</v>
      </c>
      <c r="C19" s="7"/>
      <c r="D19" s="8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7"/>
      <c r="R19" s="9"/>
      <c r="S19" s="10" t="s">
        <v>3</v>
      </c>
      <c r="T19"/>
      <c r="U19" s="11" t="s">
        <v>4</v>
      </c>
      <c r="V19"/>
      <c r="W19"/>
    </row>
    <row r="20" spans="1:25" ht="30" x14ac:dyDescent="0.25">
      <c r="A20" s="12" t="s">
        <v>5</v>
      </c>
      <c r="B20" s="13"/>
      <c r="C20" s="13" t="s">
        <v>6</v>
      </c>
      <c r="D20" s="14"/>
      <c r="E20" s="13" t="s">
        <v>7</v>
      </c>
      <c r="F20" s="13"/>
      <c r="G20" s="13" t="s">
        <v>8</v>
      </c>
      <c r="H20" s="14"/>
      <c r="I20" s="15" t="s">
        <v>9</v>
      </c>
      <c r="J20" s="13"/>
      <c r="K20" s="13" t="s">
        <v>10</v>
      </c>
      <c r="L20" s="13"/>
      <c r="M20" s="15" t="s">
        <v>11</v>
      </c>
      <c r="N20" s="13"/>
      <c r="O20" s="15" t="s">
        <v>12</v>
      </c>
      <c r="P20" s="13"/>
      <c r="Q20" s="15" t="s">
        <v>13</v>
      </c>
      <c r="R20" s="13"/>
      <c r="S20" s="13" t="s">
        <v>15</v>
      </c>
      <c r="T20"/>
      <c r="U20" s="14" t="s">
        <v>15</v>
      </c>
      <c r="V20"/>
      <c r="W20" s="21"/>
      <c r="X20" s="2"/>
    </row>
    <row r="21" spans="1:25" x14ac:dyDescent="0.25">
      <c r="A21" s="18">
        <v>1</v>
      </c>
      <c r="B21"/>
      <c r="C21" s="2">
        <f>C6</f>
        <v>11.03</v>
      </c>
      <c r="E21" s="2">
        <f>E6</f>
        <v>0.75</v>
      </c>
      <c r="G21" s="2">
        <f>G6</f>
        <v>0.15</v>
      </c>
      <c r="I21" s="2">
        <f>I6</f>
        <v>2.95</v>
      </c>
      <c r="K21" s="2">
        <f>K6</f>
        <v>1.38</v>
      </c>
      <c r="M21" s="2">
        <f>M6</f>
        <v>0</v>
      </c>
      <c r="O21" s="2">
        <f>O6</f>
        <v>0</v>
      </c>
      <c r="Q21" s="2">
        <f>Q6</f>
        <v>0.57999999999999996</v>
      </c>
      <c r="S21" s="2">
        <f t="shared" ref="S21:S32" si="11">SUM(C21:R21)</f>
        <v>16.839999999999996</v>
      </c>
      <c r="T21"/>
      <c r="U21" s="2">
        <f>S21*2</f>
        <v>33.679999999999993</v>
      </c>
      <c r="V21"/>
      <c r="X21" s="2"/>
    </row>
    <row r="22" spans="1:25" x14ac:dyDescent="0.25">
      <c r="A22" s="18">
        <v>2</v>
      </c>
      <c r="B22"/>
      <c r="C22" s="2">
        <f>$C$21*A22</f>
        <v>22.06</v>
      </c>
      <c r="E22" s="2">
        <f t="shared" ref="E22:E32" si="12">$E$21*A22</f>
        <v>1.5</v>
      </c>
      <c r="G22" s="2">
        <f t="shared" ref="G22:G32" si="13">$G$21*A22</f>
        <v>0.3</v>
      </c>
      <c r="I22" s="2">
        <f t="shared" ref="I22:I32" si="14">$I$21*A22</f>
        <v>5.9</v>
      </c>
      <c r="K22" s="2">
        <f t="shared" ref="K22:K32" si="15">$K$21*A22</f>
        <v>2.76</v>
      </c>
      <c r="M22" s="2">
        <f t="shared" ref="M22:M32" si="16">$M$21*A22</f>
        <v>0</v>
      </c>
      <c r="O22" s="2">
        <f t="shared" ref="O22:O32" si="17">$O$21*A22</f>
        <v>0</v>
      </c>
      <c r="Q22" s="2">
        <f>$Q$21*A22</f>
        <v>1.1599999999999999</v>
      </c>
      <c r="S22" s="2">
        <f t="shared" si="11"/>
        <v>33.679999999999993</v>
      </c>
      <c r="T22"/>
      <c r="U22" s="2">
        <f t="shared" ref="U22:U32" si="18">S22*2</f>
        <v>67.359999999999985</v>
      </c>
      <c r="V22"/>
      <c r="X22" s="2"/>
    </row>
    <row r="23" spans="1:25" x14ac:dyDescent="0.25">
      <c r="A23" s="18">
        <v>3</v>
      </c>
      <c r="B23"/>
      <c r="C23" s="2">
        <f t="shared" ref="C23:C32" si="19">$C$21*A23</f>
        <v>33.089999999999996</v>
      </c>
      <c r="E23" s="2">
        <f t="shared" si="12"/>
        <v>2.25</v>
      </c>
      <c r="G23" s="2">
        <f t="shared" si="13"/>
        <v>0.44999999999999996</v>
      </c>
      <c r="I23" s="2">
        <f t="shared" si="14"/>
        <v>8.8500000000000014</v>
      </c>
      <c r="K23" s="2">
        <f t="shared" si="15"/>
        <v>4.1399999999999997</v>
      </c>
      <c r="M23" s="2">
        <f t="shared" si="16"/>
        <v>0</v>
      </c>
      <c r="O23" s="2">
        <f t="shared" si="17"/>
        <v>0</v>
      </c>
      <c r="Q23" s="2">
        <f t="shared" ref="Q23:Q32" si="20">$Q$21*A23</f>
        <v>1.7399999999999998</v>
      </c>
      <c r="S23" s="2">
        <f t="shared" si="11"/>
        <v>50.52</v>
      </c>
      <c r="T23"/>
      <c r="U23" s="2">
        <f t="shared" si="18"/>
        <v>101.04</v>
      </c>
      <c r="V23"/>
      <c r="X23" s="2"/>
    </row>
    <row r="24" spans="1:25" x14ac:dyDescent="0.25">
      <c r="A24" s="18">
        <v>4</v>
      </c>
      <c r="B24"/>
      <c r="C24" s="2">
        <f t="shared" si="19"/>
        <v>44.12</v>
      </c>
      <c r="E24" s="2">
        <f t="shared" si="12"/>
        <v>3</v>
      </c>
      <c r="G24" s="2">
        <f t="shared" si="13"/>
        <v>0.6</v>
      </c>
      <c r="I24" s="2">
        <f t="shared" si="14"/>
        <v>11.8</v>
      </c>
      <c r="K24" s="2">
        <f t="shared" si="15"/>
        <v>5.52</v>
      </c>
      <c r="M24" s="2">
        <f t="shared" si="16"/>
        <v>0</v>
      </c>
      <c r="O24" s="2">
        <f t="shared" si="17"/>
        <v>0</v>
      </c>
      <c r="Q24" s="2">
        <f t="shared" si="20"/>
        <v>2.3199999999999998</v>
      </c>
      <c r="S24" s="2">
        <f t="shared" si="11"/>
        <v>67.359999999999985</v>
      </c>
      <c r="T24"/>
      <c r="U24" s="2">
        <f t="shared" si="18"/>
        <v>134.71999999999997</v>
      </c>
      <c r="V24"/>
      <c r="W24"/>
    </row>
    <row r="25" spans="1:25" x14ac:dyDescent="0.25">
      <c r="A25" s="18">
        <v>5</v>
      </c>
      <c r="B25"/>
      <c r="C25" s="2">
        <f t="shared" si="19"/>
        <v>55.15</v>
      </c>
      <c r="E25" s="2">
        <f t="shared" si="12"/>
        <v>3.75</v>
      </c>
      <c r="G25" s="2">
        <f t="shared" si="13"/>
        <v>0.75</v>
      </c>
      <c r="I25" s="2">
        <f t="shared" si="14"/>
        <v>14.75</v>
      </c>
      <c r="K25" s="2">
        <f t="shared" si="15"/>
        <v>6.8999999999999995</v>
      </c>
      <c r="M25" s="2">
        <f t="shared" si="16"/>
        <v>0</v>
      </c>
      <c r="O25" s="2">
        <f t="shared" si="17"/>
        <v>0</v>
      </c>
      <c r="Q25" s="2">
        <f t="shared" si="20"/>
        <v>2.9</v>
      </c>
      <c r="S25" s="2">
        <f t="shared" si="11"/>
        <v>84.200000000000017</v>
      </c>
      <c r="T25"/>
      <c r="U25" s="2">
        <f t="shared" si="18"/>
        <v>168.40000000000003</v>
      </c>
      <c r="V25"/>
      <c r="W25"/>
    </row>
    <row r="26" spans="1:25" x14ac:dyDescent="0.25">
      <c r="A26" s="18">
        <v>6</v>
      </c>
      <c r="B26"/>
      <c r="C26" s="2">
        <f t="shared" si="19"/>
        <v>66.179999999999993</v>
      </c>
      <c r="E26" s="2">
        <f t="shared" si="12"/>
        <v>4.5</v>
      </c>
      <c r="G26" s="2">
        <f t="shared" si="13"/>
        <v>0.89999999999999991</v>
      </c>
      <c r="I26" s="2">
        <f t="shared" si="14"/>
        <v>17.700000000000003</v>
      </c>
      <c r="K26" s="2">
        <f t="shared" si="15"/>
        <v>8.2799999999999994</v>
      </c>
      <c r="M26" s="2">
        <f t="shared" si="16"/>
        <v>0</v>
      </c>
      <c r="O26" s="2">
        <f t="shared" si="17"/>
        <v>0</v>
      </c>
      <c r="Q26" s="2">
        <f t="shared" si="20"/>
        <v>3.4799999999999995</v>
      </c>
      <c r="S26" s="2">
        <f t="shared" si="11"/>
        <v>101.04</v>
      </c>
      <c r="T26"/>
      <c r="U26" s="2">
        <f t="shared" si="18"/>
        <v>202.08</v>
      </c>
      <c r="V26"/>
      <c r="W26"/>
    </row>
    <row r="27" spans="1:25" x14ac:dyDescent="0.25">
      <c r="A27" s="18">
        <v>7</v>
      </c>
      <c r="B27"/>
      <c r="C27" s="2">
        <f t="shared" si="19"/>
        <v>77.209999999999994</v>
      </c>
      <c r="E27" s="2">
        <f t="shared" si="12"/>
        <v>5.25</v>
      </c>
      <c r="G27" s="2">
        <f t="shared" si="13"/>
        <v>1.05</v>
      </c>
      <c r="I27" s="2">
        <f t="shared" si="14"/>
        <v>20.650000000000002</v>
      </c>
      <c r="K27" s="2">
        <f t="shared" si="15"/>
        <v>9.66</v>
      </c>
      <c r="M27" s="2">
        <f t="shared" si="16"/>
        <v>0</v>
      </c>
      <c r="O27" s="2">
        <f t="shared" si="17"/>
        <v>0</v>
      </c>
      <c r="Q27" s="2">
        <f t="shared" si="20"/>
        <v>4.0599999999999996</v>
      </c>
      <c r="S27" s="2">
        <f t="shared" si="11"/>
        <v>117.88</v>
      </c>
      <c r="T27"/>
      <c r="U27" s="2">
        <f t="shared" si="18"/>
        <v>235.76</v>
      </c>
      <c r="V27"/>
      <c r="W27"/>
    </row>
    <row r="28" spans="1:25" x14ac:dyDescent="0.25">
      <c r="A28" s="18">
        <v>8</v>
      </c>
      <c r="B28"/>
      <c r="C28" s="2">
        <f t="shared" si="19"/>
        <v>88.24</v>
      </c>
      <c r="E28" s="2">
        <f t="shared" si="12"/>
        <v>6</v>
      </c>
      <c r="G28" s="2">
        <f t="shared" si="13"/>
        <v>1.2</v>
      </c>
      <c r="I28" s="2">
        <f t="shared" si="14"/>
        <v>23.6</v>
      </c>
      <c r="K28" s="2">
        <f t="shared" si="15"/>
        <v>11.04</v>
      </c>
      <c r="M28" s="2">
        <f t="shared" si="16"/>
        <v>0</v>
      </c>
      <c r="O28" s="2">
        <f t="shared" si="17"/>
        <v>0</v>
      </c>
      <c r="Q28" s="2">
        <f t="shared" si="20"/>
        <v>4.6399999999999997</v>
      </c>
      <c r="S28" s="2">
        <f t="shared" si="11"/>
        <v>134.71999999999997</v>
      </c>
      <c r="T28"/>
      <c r="U28" s="2">
        <f t="shared" si="18"/>
        <v>269.43999999999994</v>
      </c>
      <c r="V28"/>
      <c r="W28"/>
    </row>
    <row r="29" spans="1:25" x14ac:dyDescent="0.25">
      <c r="A29" s="18">
        <v>9</v>
      </c>
      <c r="B29"/>
      <c r="C29" s="2">
        <f t="shared" si="19"/>
        <v>99.27</v>
      </c>
      <c r="E29" s="2">
        <f t="shared" si="12"/>
        <v>6.75</v>
      </c>
      <c r="G29" s="2">
        <f t="shared" si="13"/>
        <v>1.3499999999999999</v>
      </c>
      <c r="I29" s="2">
        <f t="shared" si="14"/>
        <v>26.55</v>
      </c>
      <c r="K29" s="2">
        <f t="shared" si="15"/>
        <v>12.419999999999998</v>
      </c>
      <c r="M29" s="2">
        <f t="shared" si="16"/>
        <v>0</v>
      </c>
      <c r="O29" s="2">
        <f t="shared" si="17"/>
        <v>0</v>
      </c>
      <c r="Q29" s="2">
        <f t="shared" si="20"/>
        <v>5.22</v>
      </c>
      <c r="S29" s="2">
        <f t="shared" si="11"/>
        <v>151.55999999999997</v>
      </c>
      <c r="T29"/>
      <c r="U29" s="2">
        <f t="shared" si="18"/>
        <v>303.11999999999995</v>
      </c>
      <c r="V29"/>
      <c r="W29"/>
    </row>
    <row r="30" spans="1:25" x14ac:dyDescent="0.25">
      <c r="A30" s="18">
        <v>10</v>
      </c>
      <c r="B30"/>
      <c r="C30" s="2">
        <f t="shared" si="19"/>
        <v>110.3</v>
      </c>
      <c r="E30" s="2">
        <f t="shared" si="12"/>
        <v>7.5</v>
      </c>
      <c r="G30" s="2">
        <f t="shared" si="13"/>
        <v>1.5</v>
      </c>
      <c r="I30" s="2">
        <f t="shared" si="14"/>
        <v>29.5</v>
      </c>
      <c r="K30" s="2">
        <f t="shared" si="15"/>
        <v>13.799999999999999</v>
      </c>
      <c r="M30" s="2">
        <f t="shared" si="16"/>
        <v>0</v>
      </c>
      <c r="O30" s="2">
        <f t="shared" si="17"/>
        <v>0</v>
      </c>
      <c r="Q30" s="2">
        <f t="shared" si="20"/>
        <v>5.8</v>
      </c>
      <c r="S30" s="2">
        <f t="shared" si="11"/>
        <v>168.40000000000003</v>
      </c>
      <c r="T30"/>
      <c r="U30" s="2">
        <f t="shared" si="18"/>
        <v>336.80000000000007</v>
      </c>
      <c r="V30"/>
      <c r="W30"/>
    </row>
    <row r="31" spans="1:25" x14ac:dyDescent="0.25">
      <c r="A31" s="18">
        <v>11</v>
      </c>
      <c r="B31"/>
      <c r="C31" s="2">
        <f t="shared" si="19"/>
        <v>121.33</v>
      </c>
      <c r="E31" s="2">
        <f t="shared" si="12"/>
        <v>8.25</v>
      </c>
      <c r="G31" s="2">
        <f t="shared" si="13"/>
        <v>1.65</v>
      </c>
      <c r="I31" s="2">
        <f t="shared" si="14"/>
        <v>32.450000000000003</v>
      </c>
      <c r="K31" s="2">
        <f t="shared" si="15"/>
        <v>15.18</v>
      </c>
      <c r="M31" s="2">
        <f t="shared" si="16"/>
        <v>0</v>
      </c>
      <c r="O31" s="2">
        <f t="shared" si="17"/>
        <v>0</v>
      </c>
      <c r="Q31" s="2">
        <f t="shared" si="20"/>
        <v>6.38</v>
      </c>
      <c r="S31" s="2">
        <f t="shared" si="11"/>
        <v>185.24</v>
      </c>
      <c r="T31"/>
      <c r="U31" s="2">
        <f t="shared" si="18"/>
        <v>370.48</v>
      </c>
      <c r="V31"/>
      <c r="W31"/>
    </row>
    <row r="32" spans="1:25" x14ac:dyDescent="0.25">
      <c r="A32" s="18">
        <v>12</v>
      </c>
      <c r="B32"/>
      <c r="C32" s="2">
        <f t="shared" si="19"/>
        <v>132.35999999999999</v>
      </c>
      <c r="E32" s="2">
        <f t="shared" si="12"/>
        <v>9</v>
      </c>
      <c r="G32" s="2">
        <f t="shared" si="13"/>
        <v>1.7999999999999998</v>
      </c>
      <c r="I32" s="2">
        <f t="shared" si="14"/>
        <v>35.400000000000006</v>
      </c>
      <c r="K32" s="2">
        <f t="shared" si="15"/>
        <v>16.559999999999999</v>
      </c>
      <c r="M32" s="2">
        <f t="shared" si="16"/>
        <v>0</v>
      </c>
      <c r="O32" s="2">
        <f t="shared" si="17"/>
        <v>0</v>
      </c>
      <c r="Q32" s="2">
        <f t="shared" si="20"/>
        <v>6.9599999999999991</v>
      </c>
      <c r="S32" s="2">
        <f t="shared" si="11"/>
        <v>202.08</v>
      </c>
      <c r="T32"/>
      <c r="U32" s="2">
        <f t="shared" si="18"/>
        <v>404.16</v>
      </c>
      <c r="V32"/>
      <c r="W32"/>
    </row>
    <row r="33" spans="1:23" x14ac:dyDescent="0.25">
      <c r="A33" s="18"/>
      <c r="V33"/>
      <c r="W33"/>
    </row>
  </sheetData>
  <pageMargins left="0.25" right="0.25" top="0.5" bottom="0.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29A1-BAFB-4535-9E2C-1678DE6ADC22}">
  <dimension ref="A1:AW36"/>
  <sheetViews>
    <sheetView zoomScaleNormal="100" workbookViewId="0">
      <selection activeCell="C3" sqref="C3"/>
    </sheetView>
  </sheetViews>
  <sheetFormatPr defaultColWidth="9.140625" defaultRowHeight="15" x14ac:dyDescent="0.25"/>
  <cols>
    <col min="1" max="1" width="12.5703125" customWidth="1"/>
    <col min="2" max="2" width="2" customWidth="1"/>
    <col min="3" max="3" width="12.5703125" customWidth="1"/>
    <col min="4" max="4" width="2" style="2" customWidth="1"/>
    <col min="5" max="5" width="14.140625" style="2" customWidth="1"/>
    <col min="6" max="6" width="2" style="2" customWidth="1"/>
    <col min="7" max="7" width="14.140625" style="2" customWidth="1"/>
    <col min="8" max="8" width="2" style="2" customWidth="1"/>
    <col min="9" max="9" width="14.140625" style="2" customWidth="1"/>
    <col min="10" max="10" width="2" style="2" customWidth="1"/>
    <col min="11" max="11" width="14.140625" style="2" customWidth="1"/>
    <col min="12" max="12" width="1.7109375" style="2" customWidth="1"/>
    <col min="13" max="13" width="14.140625" style="2" customWidth="1"/>
    <col min="14" max="14" width="1.7109375" style="2" customWidth="1"/>
    <col min="15" max="15" width="14.140625" style="2" customWidth="1"/>
    <col min="16" max="16" width="2" style="2" customWidth="1"/>
    <col min="17" max="17" width="14.140625" style="2" customWidth="1"/>
    <col min="18" max="18" width="2" style="2" customWidth="1"/>
    <col min="19" max="19" width="14.140625" style="2" customWidth="1"/>
    <col min="21" max="21" width="10.140625" bestFit="1" customWidth="1"/>
    <col min="25" max="25" width="12.85546875" bestFit="1" customWidth="1"/>
    <col min="27" max="27" width="12.5703125" bestFit="1" customWidth="1"/>
    <col min="28" max="28" width="11.140625" customWidth="1"/>
  </cols>
  <sheetData>
    <row r="1" spans="1:49" ht="18.75" x14ac:dyDescent="0.3">
      <c r="A1" s="1" t="s">
        <v>0</v>
      </c>
      <c r="B1" s="1"/>
      <c r="C1" s="1"/>
    </row>
    <row r="2" spans="1:49" x14ac:dyDescent="0.25">
      <c r="A2" s="4" t="s">
        <v>17</v>
      </c>
      <c r="B2" s="4"/>
      <c r="C2" s="4"/>
    </row>
    <row r="3" spans="1:49" x14ac:dyDescent="0.25">
      <c r="C3" s="17"/>
    </row>
    <row r="4" spans="1:49" x14ac:dyDescent="0.25">
      <c r="A4" s="6" t="s">
        <v>2</v>
      </c>
      <c r="B4" s="6"/>
      <c r="C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10"/>
      <c r="R4" s="9"/>
      <c r="S4" s="10"/>
    </row>
    <row r="5" spans="1:49" s="16" customFormat="1" ht="30" x14ac:dyDescent="0.25">
      <c r="A5" s="12" t="s">
        <v>5</v>
      </c>
      <c r="B5" s="12"/>
      <c r="C5" s="13" t="s">
        <v>6</v>
      </c>
      <c r="D5" s="13"/>
      <c r="E5" s="13" t="s">
        <v>7</v>
      </c>
      <c r="F5" s="13"/>
      <c r="G5" s="13" t="s">
        <v>8</v>
      </c>
      <c r="H5" s="13"/>
      <c r="I5" s="13" t="s">
        <v>10</v>
      </c>
      <c r="J5" s="13"/>
      <c r="K5" s="15" t="s">
        <v>11</v>
      </c>
      <c r="L5" s="13"/>
      <c r="M5" s="15" t="s">
        <v>12</v>
      </c>
      <c r="N5" s="13"/>
      <c r="O5" s="15" t="s">
        <v>13</v>
      </c>
      <c r="P5" s="13"/>
      <c r="Q5" s="15" t="s">
        <v>14</v>
      </c>
      <c r="R5" s="13"/>
      <c r="S5" s="13" t="s">
        <v>15</v>
      </c>
      <c r="T5"/>
      <c r="W5"/>
      <c r="X5"/>
      <c r="Y5"/>
      <c r="Z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x14ac:dyDescent="0.25">
      <c r="A6" s="18">
        <v>1</v>
      </c>
      <c r="B6" s="18"/>
      <c r="C6" s="19">
        <f>ROUND(11.03/16*2.5,2)</f>
        <v>1.72</v>
      </c>
      <c r="E6" s="19">
        <f>ROUND(0.75/16*2.5,2)</f>
        <v>0.12</v>
      </c>
      <c r="F6" s="19"/>
      <c r="G6" s="19">
        <f>ROUND(0.15/16*2.5,2)</f>
        <v>0.02</v>
      </c>
      <c r="H6" s="19"/>
      <c r="I6" s="19">
        <f>ROUND(1.38/16*2.5,2)</f>
        <v>0.22</v>
      </c>
      <c r="J6" s="19"/>
      <c r="K6" s="19">
        <f>ROUND(0/16*2.5,2)</f>
        <v>0</v>
      </c>
      <c r="L6" s="19"/>
      <c r="M6" s="19">
        <f>ROUND(0/16*2.5,2)</f>
        <v>0</v>
      </c>
      <c r="N6" s="19"/>
      <c r="O6" s="19">
        <f>ROUND(0.58/16*2.5,2)</f>
        <v>0.09</v>
      </c>
      <c r="P6" s="19"/>
      <c r="Q6" s="19">
        <v>5.42</v>
      </c>
      <c r="R6" s="19"/>
      <c r="S6" s="2">
        <f>SUM(C6:R6)</f>
        <v>7.59</v>
      </c>
    </row>
    <row r="7" spans="1:49" x14ac:dyDescent="0.25">
      <c r="A7" s="18">
        <v>2</v>
      </c>
      <c r="B7" s="18"/>
      <c r="C7" s="2">
        <f>$C$6*A7</f>
        <v>3.44</v>
      </c>
      <c r="E7" s="2">
        <f t="shared" ref="E7:E11" si="0">$E$6*A7</f>
        <v>0.24</v>
      </c>
      <c r="G7" s="2">
        <f>$G$6*A7</f>
        <v>0.04</v>
      </c>
      <c r="I7" s="2">
        <f>$I$6*A7</f>
        <v>0.44</v>
      </c>
      <c r="K7" s="2">
        <f t="shared" ref="K7:K11" si="1">$K$6*A7</f>
        <v>0</v>
      </c>
      <c r="M7" s="2">
        <f t="shared" ref="M7:M11" si="2">$M$6*A7</f>
        <v>0</v>
      </c>
      <c r="O7" s="2">
        <f>$O$6*A7</f>
        <v>0.18</v>
      </c>
      <c r="Q7" s="2">
        <f>$Q$6*A7</f>
        <v>10.84</v>
      </c>
      <c r="S7" s="2">
        <f t="shared" ref="S7:S17" si="3">SUM(C7:R7)</f>
        <v>15.18</v>
      </c>
    </row>
    <row r="8" spans="1:49" x14ac:dyDescent="0.25">
      <c r="A8" s="18">
        <v>3</v>
      </c>
      <c r="B8" s="18"/>
      <c r="C8" s="2">
        <f t="shared" ref="C8:C11" si="4">$C$6*A8</f>
        <v>5.16</v>
      </c>
      <c r="E8" s="2">
        <f t="shared" si="0"/>
        <v>0.36</v>
      </c>
      <c r="G8" s="2">
        <f t="shared" ref="G8:G11" si="5">$G$6*A8</f>
        <v>0.06</v>
      </c>
      <c r="I8" s="2">
        <f t="shared" ref="I8:I11" si="6">$I$6*A8</f>
        <v>0.66</v>
      </c>
      <c r="K8" s="2">
        <f t="shared" si="1"/>
        <v>0</v>
      </c>
      <c r="M8" s="2">
        <f t="shared" si="2"/>
        <v>0</v>
      </c>
      <c r="O8" s="2">
        <f t="shared" ref="O8:O11" si="7">$O$6*A8</f>
        <v>0.27</v>
      </c>
      <c r="Q8" s="2">
        <f t="shared" ref="Q8:Q11" si="8">$Q$6*A8</f>
        <v>16.259999999999998</v>
      </c>
      <c r="S8" s="2">
        <f t="shared" si="3"/>
        <v>22.769999999999996</v>
      </c>
    </row>
    <row r="9" spans="1:49" x14ac:dyDescent="0.25">
      <c r="A9" s="18">
        <v>4</v>
      </c>
      <c r="B9" s="18"/>
      <c r="C9" s="2">
        <f t="shared" si="4"/>
        <v>6.88</v>
      </c>
      <c r="E9" s="2">
        <f t="shared" si="0"/>
        <v>0.48</v>
      </c>
      <c r="G9" s="2">
        <f t="shared" si="5"/>
        <v>0.08</v>
      </c>
      <c r="I9" s="2">
        <f t="shared" si="6"/>
        <v>0.88</v>
      </c>
      <c r="K9" s="2">
        <f t="shared" si="1"/>
        <v>0</v>
      </c>
      <c r="M9" s="2">
        <f t="shared" si="2"/>
        <v>0</v>
      </c>
      <c r="O9" s="2">
        <f t="shared" si="7"/>
        <v>0.36</v>
      </c>
      <c r="Q9" s="2">
        <f t="shared" si="8"/>
        <v>21.68</v>
      </c>
      <c r="S9" s="2">
        <f t="shared" si="3"/>
        <v>30.36</v>
      </c>
    </row>
    <row r="10" spans="1:49" x14ac:dyDescent="0.25">
      <c r="A10" s="18">
        <v>5</v>
      </c>
      <c r="B10" s="18"/>
      <c r="C10" s="2">
        <f t="shared" si="4"/>
        <v>8.6</v>
      </c>
      <c r="E10" s="2">
        <f t="shared" si="0"/>
        <v>0.6</v>
      </c>
      <c r="G10" s="2">
        <f t="shared" si="5"/>
        <v>0.1</v>
      </c>
      <c r="I10" s="2">
        <f t="shared" si="6"/>
        <v>1.1000000000000001</v>
      </c>
      <c r="K10" s="2">
        <f t="shared" si="1"/>
        <v>0</v>
      </c>
      <c r="M10" s="2">
        <f t="shared" si="2"/>
        <v>0</v>
      </c>
      <c r="O10" s="2">
        <f t="shared" si="7"/>
        <v>0.44999999999999996</v>
      </c>
      <c r="Q10" s="2">
        <f t="shared" si="8"/>
        <v>27.1</v>
      </c>
      <c r="S10" s="2">
        <f t="shared" si="3"/>
        <v>37.950000000000003</v>
      </c>
    </row>
    <row r="11" spans="1:49" x14ac:dyDescent="0.25">
      <c r="A11" s="18">
        <v>6</v>
      </c>
      <c r="B11" s="18"/>
      <c r="C11" s="22">
        <f t="shared" si="4"/>
        <v>10.32</v>
      </c>
      <c r="E11" s="22">
        <f t="shared" si="0"/>
        <v>0.72</v>
      </c>
      <c r="G11" s="22">
        <f t="shared" si="5"/>
        <v>0.12</v>
      </c>
      <c r="I11" s="22">
        <f t="shared" si="6"/>
        <v>1.32</v>
      </c>
      <c r="K11" s="22">
        <f t="shared" si="1"/>
        <v>0</v>
      </c>
      <c r="M11" s="22">
        <f t="shared" si="2"/>
        <v>0</v>
      </c>
      <c r="O11" s="22">
        <f t="shared" si="7"/>
        <v>0.54</v>
      </c>
      <c r="Q11" s="22">
        <f t="shared" si="8"/>
        <v>32.519999999999996</v>
      </c>
      <c r="S11" s="22">
        <f t="shared" si="3"/>
        <v>45.539999999999992</v>
      </c>
    </row>
    <row r="12" spans="1:49" x14ac:dyDescent="0.25">
      <c r="A12" s="18">
        <v>7</v>
      </c>
      <c r="B12" s="18"/>
      <c r="C12" s="2">
        <f>C11</f>
        <v>10.32</v>
      </c>
      <c r="E12" s="2">
        <f>E11</f>
        <v>0.72</v>
      </c>
      <c r="G12" s="2">
        <f>G11</f>
        <v>0.12</v>
      </c>
      <c r="I12" s="2">
        <f>I11</f>
        <v>1.32</v>
      </c>
      <c r="K12" s="2">
        <f>K11</f>
        <v>0</v>
      </c>
      <c r="M12" s="2">
        <f>M11</f>
        <v>0</v>
      </c>
      <c r="O12" s="2">
        <f>O11</f>
        <v>0.54</v>
      </c>
      <c r="Q12" s="2">
        <f>Q11</f>
        <v>32.519999999999996</v>
      </c>
      <c r="S12" s="2">
        <f t="shared" si="3"/>
        <v>45.539999999999992</v>
      </c>
    </row>
    <row r="13" spans="1:49" x14ac:dyDescent="0.25">
      <c r="A13" s="18">
        <v>8</v>
      </c>
      <c r="B13" s="18"/>
      <c r="C13" s="2">
        <f t="shared" ref="C13:C17" si="9">C12</f>
        <v>10.32</v>
      </c>
      <c r="E13" s="2">
        <f t="shared" ref="E13:G17" si="10">E12</f>
        <v>0.72</v>
      </c>
      <c r="G13" s="2">
        <f t="shared" si="10"/>
        <v>0.12</v>
      </c>
      <c r="I13" s="2">
        <f t="shared" ref="I13:I17" si="11">I12</f>
        <v>1.32</v>
      </c>
      <c r="K13" s="2">
        <f t="shared" ref="K13:K17" si="12">K12</f>
        <v>0</v>
      </c>
      <c r="M13" s="2">
        <f t="shared" ref="M13:O17" si="13">M12</f>
        <v>0</v>
      </c>
      <c r="O13" s="2">
        <f t="shared" si="13"/>
        <v>0.54</v>
      </c>
      <c r="Q13" s="2">
        <f t="shared" ref="Q13:Q15" si="14">Q12</f>
        <v>32.519999999999996</v>
      </c>
      <c r="S13" s="2">
        <f t="shared" si="3"/>
        <v>45.539999999999992</v>
      </c>
    </row>
    <row r="14" spans="1:49" x14ac:dyDescent="0.25">
      <c r="A14" s="18">
        <v>9</v>
      </c>
      <c r="B14" s="18"/>
      <c r="C14" s="2">
        <f t="shared" si="9"/>
        <v>10.32</v>
      </c>
      <c r="E14" s="2">
        <f t="shared" si="10"/>
        <v>0.72</v>
      </c>
      <c r="G14" s="2">
        <f t="shared" si="10"/>
        <v>0.12</v>
      </c>
      <c r="I14" s="2">
        <f t="shared" si="11"/>
        <v>1.32</v>
      </c>
      <c r="K14" s="2">
        <f t="shared" si="12"/>
        <v>0</v>
      </c>
      <c r="M14" s="2">
        <f t="shared" si="13"/>
        <v>0</v>
      </c>
      <c r="O14" s="2">
        <f t="shared" si="13"/>
        <v>0.54</v>
      </c>
      <c r="Q14" s="2">
        <f t="shared" si="14"/>
        <v>32.519999999999996</v>
      </c>
      <c r="S14" s="2">
        <f t="shared" si="3"/>
        <v>45.539999999999992</v>
      </c>
    </row>
    <row r="15" spans="1:49" x14ac:dyDescent="0.25">
      <c r="A15" s="18">
        <v>10</v>
      </c>
      <c r="B15" s="18"/>
      <c r="C15" s="2">
        <f t="shared" si="9"/>
        <v>10.32</v>
      </c>
      <c r="E15" s="2">
        <f t="shared" si="10"/>
        <v>0.72</v>
      </c>
      <c r="G15" s="2">
        <f t="shared" si="10"/>
        <v>0.12</v>
      </c>
      <c r="I15" s="2">
        <f t="shared" si="11"/>
        <v>1.32</v>
      </c>
      <c r="K15" s="2">
        <f t="shared" si="12"/>
        <v>0</v>
      </c>
      <c r="M15" s="2">
        <f t="shared" si="13"/>
        <v>0</v>
      </c>
      <c r="O15" s="2">
        <f t="shared" si="13"/>
        <v>0.54</v>
      </c>
      <c r="Q15" s="2">
        <f t="shared" si="14"/>
        <v>32.519999999999996</v>
      </c>
      <c r="S15" s="2">
        <f t="shared" si="3"/>
        <v>45.539999999999992</v>
      </c>
    </row>
    <row r="16" spans="1:49" x14ac:dyDescent="0.25">
      <c r="A16" s="18">
        <v>11</v>
      </c>
      <c r="B16" s="18"/>
      <c r="C16" s="2">
        <f t="shared" si="9"/>
        <v>10.32</v>
      </c>
      <c r="E16" s="2">
        <f t="shared" si="10"/>
        <v>0.72</v>
      </c>
      <c r="G16" s="2">
        <f t="shared" si="10"/>
        <v>0.12</v>
      </c>
      <c r="I16" s="2">
        <f t="shared" si="11"/>
        <v>1.32</v>
      </c>
      <c r="K16" s="2">
        <f t="shared" si="12"/>
        <v>0</v>
      </c>
      <c r="M16" s="2">
        <f t="shared" si="13"/>
        <v>0</v>
      </c>
      <c r="O16" s="2">
        <f>O15</f>
        <v>0.54</v>
      </c>
      <c r="Q16" s="2">
        <f>Q15</f>
        <v>32.519999999999996</v>
      </c>
      <c r="S16" s="2">
        <f t="shared" si="3"/>
        <v>45.539999999999992</v>
      </c>
    </row>
    <row r="17" spans="1:21" x14ac:dyDescent="0.25">
      <c r="A17" s="18">
        <v>12</v>
      </c>
      <c r="B17" s="18"/>
      <c r="C17" s="2">
        <f t="shared" si="9"/>
        <v>10.32</v>
      </c>
      <c r="E17" s="2">
        <f t="shared" si="10"/>
        <v>0.72</v>
      </c>
      <c r="G17" s="2">
        <f t="shared" si="10"/>
        <v>0.12</v>
      </c>
      <c r="I17" s="2">
        <f t="shared" si="11"/>
        <v>1.32</v>
      </c>
      <c r="K17" s="2">
        <f t="shared" si="12"/>
        <v>0</v>
      </c>
      <c r="M17" s="2">
        <f t="shared" si="13"/>
        <v>0</v>
      </c>
      <c r="O17" s="2">
        <f t="shared" si="13"/>
        <v>0.54</v>
      </c>
      <c r="Q17" s="2">
        <f t="shared" ref="Q17" si="15">Q16</f>
        <v>32.519999999999996</v>
      </c>
      <c r="S17" s="2">
        <f t="shared" si="3"/>
        <v>45.539999999999992</v>
      </c>
      <c r="U17" s="2"/>
    </row>
    <row r="18" spans="1:21" x14ac:dyDescent="0.25">
      <c r="C18" s="17"/>
      <c r="F18" s="3"/>
      <c r="H18" s="3"/>
      <c r="I18" s="3"/>
      <c r="K18" s="3"/>
      <c r="M18" s="3"/>
      <c r="O18" s="3"/>
      <c r="Q18" s="3"/>
      <c r="S18" s="3"/>
    </row>
    <row r="19" spans="1:21" x14ac:dyDescent="0.25">
      <c r="A19" s="6" t="s">
        <v>16</v>
      </c>
      <c r="B19" s="6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10"/>
      <c r="R19"/>
      <c r="S19"/>
    </row>
    <row r="20" spans="1:21" ht="30" x14ac:dyDescent="0.25">
      <c r="A20" s="12" t="s">
        <v>5</v>
      </c>
      <c r="B20" s="12"/>
      <c r="C20" s="13" t="s">
        <v>6</v>
      </c>
      <c r="D20" s="13"/>
      <c r="E20" s="13" t="s">
        <v>7</v>
      </c>
      <c r="F20" s="13"/>
      <c r="G20" s="13" t="s">
        <v>8</v>
      </c>
      <c r="H20" s="13"/>
      <c r="I20" s="13" t="s">
        <v>10</v>
      </c>
      <c r="J20" s="13"/>
      <c r="K20" s="15" t="s">
        <v>11</v>
      </c>
      <c r="L20" s="13"/>
      <c r="M20" s="15" t="s">
        <v>12</v>
      </c>
      <c r="N20" s="13"/>
      <c r="O20" s="15" t="s">
        <v>13</v>
      </c>
      <c r="P20" s="13"/>
      <c r="Q20" s="13" t="s">
        <v>15</v>
      </c>
      <c r="R20"/>
      <c r="S20" s="21"/>
      <c r="T20" s="2"/>
    </row>
    <row r="21" spans="1:21" x14ac:dyDescent="0.25">
      <c r="A21" s="18">
        <v>1</v>
      </c>
      <c r="B21" s="18"/>
      <c r="C21" s="2">
        <f>C6</f>
        <v>1.72</v>
      </c>
      <c r="D21"/>
      <c r="E21" s="2">
        <f>E6</f>
        <v>0.12</v>
      </c>
      <c r="G21" s="2">
        <f>G6</f>
        <v>0.02</v>
      </c>
      <c r="I21" s="2">
        <f>I6</f>
        <v>0.22</v>
      </c>
      <c r="K21" s="2">
        <f>K6</f>
        <v>0</v>
      </c>
      <c r="M21" s="2">
        <f>M6</f>
        <v>0</v>
      </c>
      <c r="O21" s="2">
        <f>O6</f>
        <v>0.09</v>
      </c>
      <c r="Q21" s="2">
        <f t="shared" ref="Q21:Q32" si="16">SUM(C21:P21)</f>
        <v>2.17</v>
      </c>
      <c r="R21"/>
      <c r="T21" s="2"/>
    </row>
    <row r="22" spans="1:21" x14ac:dyDescent="0.25">
      <c r="A22" s="18">
        <v>2</v>
      </c>
      <c r="B22" s="18"/>
      <c r="C22" s="2">
        <f>$C$21*A22</f>
        <v>3.44</v>
      </c>
      <c r="D22"/>
      <c r="E22" s="2">
        <f t="shared" ref="E22:E26" si="17">$E$21*A22</f>
        <v>0.24</v>
      </c>
      <c r="G22" s="2">
        <f>$G$21*A22</f>
        <v>0.04</v>
      </c>
      <c r="I22" s="2">
        <f>$I$21*A22</f>
        <v>0.44</v>
      </c>
      <c r="K22" s="2">
        <f t="shared" ref="K22:K26" si="18">$K$21*A22</f>
        <v>0</v>
      </c>
      <c r="M22" s="2">
        <f t="shared" ref="M22:M26" si="19">$M$21*A22</f>
        <v>0</v>
      </c>
      <c r="O22" s="2">
        <f>$O$21*A22</f>
        <v>0.18</v>
      </c>
      <c r="Q22" s="2">
        <f t="shared" si="16"/>
        <v>4.34</v>
      </c>
      <c r="R22"/>
      <c r="T22" s="2"/>
    </row>
    <row r="23" spans="1:21" x14ac:dyDescent="0.25">
      <c r="A23" s="18">
        <v>3</v>
      </c>
      <c r="B23" s="18"/>
      <c r="C23" s="2">
        <f t="shared" ref="C23:C26" si="20">$C$21*A23</f>
        <v>5.16</v>
      </c>
      <c r="D23"/>
      <c r="E23" s="2">
        <f t="shared" si="17"/>
        <v>0.36</v>
      </c>
      <c r="G23" s="2">
        <f t="shared" ref="G23:G26" si="21">$G$21*A23</f>
        <v>0.06</v>
      </c>
      <c r="I23" s="2">
        <f t="shared" ref="I23:I26" si="22">$I$21*A23</f>
        <v>0.66</v>
      </c>
      <c r="K23" s="2">
        <f t="shared" si="18"/>
        <v>0</v>
      </c>
      <c r="M23" s="2">
        <f t="shared" si="19"/>
        <v>0</v>
      </c>
      <c r="O23" s="2">
        <f t="shared" ref="O23:O26" si="23">$O$21*A23</f>
        <v>0.27</v>
      </c>
      <c r="Q23" s="2">
        <f t="shared" si="16"/>
        <v>6.51</v>
      </c>
      <c r="R23"/>
      <c r="T23" s="2"/>
    </row>
    <row r="24" spans="1:21" x14ac:dyDescent="0.25">
      <c r="A24" s="18">
        <v>4</v>
      </c>
      <c r="B24" s="18"/>
      <c r="C24" s="2">
        <f t="shared" si="20"/>
        <v>6.88</v>
      </c>
      <c r="D24"/>
      <c r="E24" s="2">
        <f t="shared" si="17"/>
        <v>0.48</v>
      </c>
      <c r="G24" s="2">
        <f t="shared" si="21"/>
        <v>0.08</v>
      </c>
      <c r="I24" s="2">
        <f t="shared" si="22"/>
        <v>0.88</v>
      </c>
      <c r="K24" s="2">
        <f t="shared" si="18"/>
        <v>0</v>
      </c>
      <c r="M24" s="2">
        <f t="shared" si="19"/>
        <v>0</v>
      </c>
      <c r="O24" s="2">
        <f t="shared" si="23"/>
        <v>0.36</v>
      </c>
      <c r="Q24" s="2">
        <f t="shared" si="16"/>
        <v>8.68</v>
      </c>
      <c r="R24"/>
      <c r="S24"/>
    </row>
    <row r="25" spans="1:21" x14ac:dyDescent="0.25">
      <c r="A25" s="18">
        <v>5</v>
      </c>
      <c r="B25" s="18"/>
      <c r="C25" s="2">
        <f t="shared" si="20"/>
        <v>8.6</v>
      </c>
      <c r="D25"/>
      <c r="E25" s="2">
        <f t="shared" si="17"/>
        <v>0.6</v>
      </c>
      <c r="G25" s="2">
        <f t="shared" si="21"/>
        <v>0.1</v>
      </c>
      <c r="I25" s="2">
        <f t="shared" si="22"/>
        <v>1.1000000000000001</v>
      </c>
      <c r="K25" s="2">
        <f t="shared" si="18"/>
        <v>0</v>
      </c>
      <c r="M25" s="2">
        <f t="shared" si="19"/>
        <v>0</v>
      </c>
      <c r="O25" s="2">
        <f t="shared" si="23"/>
        <v>0.44999999999999996</v>
      </c>
      <c r="Q25" s="2">
        <f t="shared" si="16"/>
        <v>10.849999999999998</v>
      </c>
      <c r="R25"/>
      <c r="S25"/>
    </row>
    <row r="26" spans="1:21" x14ac:dyDescent="0.25">
      <c r="A26" s="18">
        <v>6</v>
      </c>
      <c r="B26" s="18"/>
      <c r="C26" s="22">
        <f t="shared" si="20"/>
        <v>10.32</v>
      </c>
      <c r="D26"/>
      <c r="E26" s="22">
        <f t="shared" si="17"/>
        <v>0.72</v>
      </c>
      <c r="G26" s="22">
        <f t="shared" si="21"/>
        <v>0.12</v>
      </c>
      <c r="I26" s="22">
        <f t="shared" si="22"/>
        <v>1.32</v>
      </c>
      <c r="K26" s="22">
        <f t="shared" si="18"/>
        <v>0</v>
      </c>
      <c r="M26" s="22">
        <f t="shared" si="19"/>
        <v>0</v>
      </c>
      <c r="O26" s="22">
        <f t="shared" si="23"/>
        <v>0.54</v>
      </c>
      <c r="Q26" s="22">
        <f t="shared" si="16"/>
        <v>13.02</v>
      </c>
      <c r="R26"/>
      <c r="S26"/>
    </row>
    <row r="27" spans="1:21" x14ac:dyDescent="0.25">
      <c r="A27" s="18">
        <v>7</v>
      </c>
      <c r="B27" s="18"/>
      <c r="C27" s="2">
        <f t="shared" ref="C27:C32" si="24">C26</f>
        <v>10.32</v>
      </c>
      <c r="D27"/>
      <c r="E27" s="2">
        <f t="shared" ref="E27:G32" si="25">E26</f>
        <v>0.72</v>
      </c>
      <c r="G27" s="2">
        <f t="shared" si="25"/>
        <v>0.12</v>
      </c>
      <c r="I27" s="2">
        <f t="shared" ref="I27:I32" si="26">I26</f>
        <v>1.32</v>
      </c>
      <c r="K27" s="2">
        <f t="shared" ref="K27:K32" si="27">K26</f>
        <v>0</v>
      </c>
      <c r="M27" s="2">
        <f t="shared" ref="M27:O32" si="28">M26</f>
        <v>0</v>
      </c>
      <c r="O27" s="2">
        <f t="shared" si="28"/>
        <v>0.54</v>
      </c>
      <c r="Q27" s="2">
        <f t="shared" si="16"/>
        <v>13.02</v>
      </c>
      <c r="R27"/>
      <c r="S27"/>
    </row>
    <row r="28" spans="1:21" x14ac:dyDescent="0.25">
      <c r="A28" s="18">
        <v>8</v>
      </c>
      <c r="B28" s="18"/>
      <c r="C28" s="2">
        <f t="shared" si="24"/>
        <v>10.32</v>
      </c>
      <c r="D28"/>
      <c r="E28" s="2">
        <f t="shared" si="25"/>
        <v>0.72</v>
      </c>
      <c r="G28" s="2">
        <f t="shared" si="25"/>
        <v>0.12</v>
      </c>
      <c r="I28" s="2">
        <f t="shared" si="26"/>
        <v>1.32</v>
      </c>
      <c r="K28" s="2">
        <f t="shared" si="27"/>
        <v>0</v>
      </c>
      <c r="M28" s="2">
        <f t="shared" si="28"/>
        <v>0</v>
      </c>
      <c r="O28" s="2">
        <f t="shared" si="28"/>
        <v>0.54</v>
      </c>
      <c r="Q28" s="2">
        <f t="shared" si="16"/>
        <v>13.02</v>
      </c>
      <c r="R28"/>
      <c r="S28"/>
    </row>
    <row r="29" spans="1:21" x14ac:dyDescent="0.25">
      <c r="A29" s="18">
        <v>9</v>
      </c>
      <c r="B29" s="18"/>
      <c r="C29" s="2">
        <f t="shared" si="24"/>
        <v>10.32</v>
      </c>
      <c r="D29"/>
      <c r="E29" s="2">
        <f t="shared" si="25"/>
        <v>0.72</v>
      </c>
      <c r="G29" s="2">
        <f t="shared" si="25"/>
        <v>0.12</v>
      </c>
      <c r="I29" s="2">
        <f t="shared" si="26"/>
        <v>1.32</v>
      </c>
      <c r="K29" s="2">
        <f t="shared" si="27"/>
        <v>0</v>
      </c>
      <c r="M29" s="2">
        <f t="shared" si="28"/>
        <v>0</v>
      </c>
      <c r="O29" s="2">
        <f t="shared" si="28"/>
        <v>0.54</v>
      </c>
      <c r="Q29" s="2">
        <f t="shared" si="16"/>
        <v>13.02</v>
      </c>
      <c r="R29"/>
      <c r="S29"/>
    </row>
    <row r="30" spans="1:21" x14ac:dyDescent="0.25">
      <c r="A30" s="18">
        <v>10</v>
      </c>
      <c r="B30" s="18"/>
      <c r="C30" s="2">
        <f t="shared" si="24"/>
        <v>10.32</v>
      </c>
      <c r="D30"/>
      <c r="E30" s="2">
        <f t="shared" si="25"/>
        <v>0.72</v>
      </c>
      <c r="G30" s="2">
        <f t="shared" si="25"/>
        <v>0.12</v>
      </c>
      <c r="I30" s="2">
        <f t="shared" si="26"/>
        <v>1.32</v>
      </c>
      <c r="K30" s="2">
        <f t="shared" si="27"/>
        <v>0</v>
      </c>
      <c r="M30" s="2">
        <f t="shared" si="28"/>
        <v>0</v>
      </c>
      <c r="O30" s="2">
        <f t="shared" si="28"/>
        <v>0.54</v>
      </c>
      <c r="Q30" s="2">
        <f t="shared" si="16"/>
        <v>13.02</v>
      </c>
      <c r="R30"/>
      <c r="S30"/>
    </row>
    <row r="31" spans="1:21" x14ac:dyDescent="0.25">
      <c r="A31" s="18">
        <v>11</v>
      </c>
      <c r="B31" s="18"/>
      <c r="C31" s="2">
        <f t="shared" si="24"/>
        <v>10.32</v>
      </c>
      <c r="D31"/>
      <c r="E31" s="2">
        <f t="shared" si="25"/>
        <v>0.72</v>
      </c>
      <c r="G31" s="2">
        <f t="shared" si="25"/>
        <v>0.12</v>
      </c>
      <c r="I31" s="2">
        <f t="shared" si="26"/>
        <v>1.32</v>
      </c>
      <c r="K31" s="2">
        <f t="shared" si="27"/>
        <v>0</v>
      </c>
      <c r="M31" s="2">
        <f t="shared" si="28"/>
        <v>0</v>
      </c>
      <c r="O31" s="2">
        <f t="shared" si="28"/>
        <v>0.54</v>
      </c>
      <c r="Q31" s="2">
        <f t="shared" si="16"/>
        <v>13.02</v>
      </c>
      <c r="R31"/>
      <c r="S31"/>
    </row>
    <row r="32" spans="1:21" x14ac:dyDescent="0.25">
      <c r="A32" s="18">
        <v>12</v>
      </c>
      <c r="B32" s="18"/>
      <c r="C32" s="2">
        <f t="shared" si="24"/>
        <v>10.32</v>
      </c>
      <c r="D32"/>
      <c r="E32" s="2">
        <f t="shared" si="25"/>
        <v>0.72</v>
      </c>
      <c r="G32" s="2">
        <f t="shared" si="25"/>
        <v>0.12</v>
      </c>
      <c r="I32" s="2">
        <f t="shared" si="26"/>
        <v>1.32</v>
      </c>
      <c r="K32" s="2">
        <f t="shared" si="27"/>
        <v>0</v>
      </c>
      <c r="M32" s="2">
        <f t="shared" si="28"/>
        <v>0</v>
      </c>
      <c r="O32" s="2">
        <f t="shared" si="28"/>
        <v>0.54</v>
      </c>
      <c r="Q32" s="2">
        <f t="shared" si="16"/>
        <v>13.02</v>
      </c>
      <c r="R32"/>
      <c r="S32"/>
    </row>
    <row r="33" spans="1:19" x14ac:dyDescent="0.25">
      <c r="A33" s="18"/>
      <c r="B33" s="18"/>
      <c r="C33" s="18"/>
      <c r="R33"/>
      <c r="S33"/>
    </row>
    <row r="35" spans="1:19" x14ac:dyDescent="0.25">
      <c r="A35" t="s">
        <v>18</v>
      </c>
    </row>
    <row r="36" spans="1:19" x14ac:dyDescent="0.25">
      <c r="A36" t="s">
        <v>19</v>
      </c>
    </row>
  </sheetData>
  <pageMargins left="0.25" right="0.25" top="0.5" bottom="0.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3BB6-7AFF-46E3-9604-79FD899CD589}">
  <dimension ref="A1:AK36"/>
  <sheetViews>
    <sheetView zoomScaleNormal="100" workbookViewId="0">
      <selection activeCell="C2" sqref="C2"/>
    </sheetView>
  </sheetViews>
  <sheetFormatPr defaultColWidth="9.140625" defaultRowHeight="15" x14ac:dyDescent="0.25"/>
  <cols>
    <col min="1" max="1" width="12.5703125" customWidth="1"/>
    <col min="2" max="2" width="2" style="2" customWidth="1"/>
    <col min="3" max="3" width="14.140625" style="2" customWidth="1"/>
    <col min="4" max="4" width="1.7109375" style="2" customWidth="1"/>
    <col min="5" max="5" width="14.140625" style="2" customWidth="1"/>
    <col min="6" max="6" width="1.7109375" style="2" customWidth="1"/>
    <col min="7" max="7" width="14.140625" style="2" customWidth="1"/>
    <col min="9" max="9" width="10.140625" bestFit="1" customWidth="1"/>
    <col min="13" max="13" width="12.85546875" bestFit="1" customWidth="1"/>
    <col min="15" max="15" width="12.5703125" bestFit="1" customWidth="1"/>
    <col min="16" max="16" width="11.140625" customWidth="1"/>
  </cols>
  <sheetData>
    <row r="1" spans="1:37" ht="18.75" x14ac:dyDescent="0.3">
      <c r="A1" s="1" t="s">
        <v>0</v>
      </c>
    </row>
    <row r="2" spans="1:37" x14ac:dyDescent="0.25">
      <c r="A2" s="4" t="s">
        <v>20</v>
      </c>
    </row>
    <row r="4" spans="1:37" x14ac:dyDescent="0.25">
      <c r="A4" s="6" t="s">
        <v>2</v>
      </c>
      <c r="C4" s="7"/>
      <c r="D4" s="7"/>
      <c r="E4" s="10"/>
      <c r="F4" s="7"/>
      <c r="G4" s="10"/>
    </row>
    <row r="5" spans="1:37" s="16" customFormat="1" x14ac:dyDescent="0.25">
      <c r="A5" s="12" t="s">
        <v>5</v>
      </c>
      <c r="B5" s="13"/>
      <c r="C5" s="13" t="s">
        <v>7</v>
      </c>
      <c r="D5" s="13"/>
      <c r="E5" s="15" t="s">
        <v>14</v>
      </c>
      <c r="F5" s="13"/>
      <c r="G5" s="13" t="s">
        <v>15</v>
      </c>
      <c r="H5"/>
      <c r="K5"/>
      <c r="L5"/>
      <c r="M5"/>
      <c r="N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 s="18">
        <v>1</v>
      </c>
      <c r="C6" s="19">
        <f>ROUND(0.75/16*13,2)</f>
        <v>0.61</v>
      </c>
      <c r="D6" s="19"/>
      <c r="E6" s="19">
        <v>5.42</v>
      </c>
      <c r="F6" s="19"/>
      <c r="G6" s="2">
        <f>SUM(C6:F6)</f>
        <v>6.03</v>
      </c>
    </row>
    <row r="7" spans="1:37" x14ac:dyDescent="0.25">
      <c r="A7" s="18">
        <v>2</v>
      </c>
      <c r="C7" s="2">
        <f t="shared" ref="C7:C11" si="0">$C$6*A7</f>
        <v>1.22</v>
      </c>
      <c r="E7" s="2">
        <f>$E$6*A7</f>
        <v>10.84</v>
      </c>
      <c r="G7" s="2">
        <f t="shared" ref="G7:G17" si="1">SUM(C7:F7)</f>
        <v>12.06</v>
      </c>
    </row>
    <row r="8" spans="1:37" x14ac:dyDescent="0.25">
      <c r="A8" s="18">
        <v>3</v>
      </c>
      <c r="C8" s="2">
        <f t="shared" si="0"/>
        <v>1.83</v>
      </c>
      <c r="E8" s="2">
        <f t="shared" ref="E8:E11" si="2">$E$6*A8</f>
        <v>16.259999999999998</v>
      </c>
      <c r="G8" s="2">
        <f t="shared" si="1"/>
        <v>18.089999999999996</v>
      </c>
    </row>
    <row r="9" spans="1:37" x14ac:dyDescent="0.25">
      <c r="A9" s="18">
        <v>4</v>
      </c>
      <c r="C9" s="2">
        <f t="shared" si="0"/>
        <v>2.44</v>
      </c>
      <c r="E9" s="2">
        <f t="shared" si="2"/>
        <v>21.68</v>
      </c>
      <c r="G9" s="2">
        <f t="shared" si="1"/>
        <v>24.12</v>
      </c>
    </row>
    <row r="10" spans="1:37" x14ac:dyDescent="0.25">
      <c r="A10" s="18">
        <v>5</v>
      </c>
      <c r="C10" s="2">
        <f t="shared" si="0"/>
        <v>3.05</v>
      </c>
      <c r="E10" s="2">
        <f t="shared" si="2"/>
        <v>27.1</v>
      </c>
      <c r="G10" s="2">
        <f t="shared" si="1"/>
        <v>30.150000000000002</v>
      </c>
    </row>
    <row r="11" spans="1:37" x14ac:dyDescent="0.25">
      <c r="A11" s="18">
        <v>6</v>
      </c>
      <c r="C11" s="22">
        <f t="shared" si="0"/>
        <v>3.66</v>
      </c>
      <c r="E11" s="22">
        <f t="shared" si="2"/>
        <v>32.519999999999996</v>
      </c>
      <c r="G11" s="22">
        <f t="shared" si="1"/>
        <v>36.179999999999993</v>
      </c>
    </row>
    <row r="12" spans="1:37" x14ac:dyDescent="0.25">
      <c r="A12" s="18">
        <v>7</v>
      </c>
      <c r="C12" s="2">
        <f>C11</f>
        <v>3.66</v>
      </c>
      <c r="E12" s="2">
        <f>E11</f>
        <v>32.519999999999996</v>
      </c>
      <c r="G12" s="2">
        <f t="shared" si="1"/>
        <v>36.179999999999993</v>
      </c>
    </row>
    <row r="13" spans="1:37" x14ac:dyDescent="0.25">
      <c r="A13" s="18">
        <v>8</v>
      </c>
      <c r="C13" s="2">
        <f t="shared" ref="C13:E17" si="3">C12</f>
        <v>3.66</v>
      </c>
      <c r="E13" s="2">
        <f t="shared" si="3"/>
        <v>32.519999999999996</v>
      </c>
      <c r="G13" s="2">
        <f t="shared" si="1"/>
        <v>36.179999999999993</v>
      </c>
    </row>
    <row r="14" spans="1:37" x14ac:dyDescent="0.25">
      <c r="A14" s="18">
        <v>9</v>
      </c>
      <c r="C14" s="2">
        <f t="shared" si="3"/>
        <v>3.66</v>
      </c>
      <c r="E14" s="2">
        <f t="shared" si="3"/>
        <v>32.519999999999996</v>
      </c>
      <c r="G14" s="2">
        <f t="shared" si="1"/>
        <v>36.179999999999993</v>
      </c>
    </row>
    <row r="15" spans="1:37" x14ac:dyDescent="0.25">
      <c r="A15" s="18">
        <v>10</v>
      </c>
      <c r="C15" s="2">
        <f t="shared" si="3"/>
        <v>3.66</v>
      </c>
      <c r="E15" s="2">
        <f t="shared" si="3"/>
        <v>32.519999999999996</v>
      </c>
      <c r="G15" s="2">
        <f t="shared" si="1"/>
        <v>36.179999999999993</v>
      </c>
    </row>
    <row r="16" spans="1:37" x14ac:dyDescent="0.25">
      <c r="A16" s="18">
        <v>11</v>
      </c>
      <c r="C16" s="2">
        <f t="shared" si="3"/>
        <v>3.66</v>
      </c>
      <c r="E16" s="2">
        <f t="shared" si="3"/>
        <v>32.519999999999996</v>
      </c>
      <c r="G16" s="2">
        <f t="shared" si="1"/>
        <v>36.179999999999993</v>
      </c>
    </row>
    <row r="17" spans="1:9" x14ac:dyDescent="0.25">
      <c r="A17" s="18">
        <v>12</v>
      </c>
      <c r="C17" s="2">
        <f t="shared" si="3"/>
        <v>3.66</v>
      </c>
      <c r="E17" s="2">
        <f t="shared" si="3"/>
        <v>32.519999999999996</v>
      </c>
      <c r="G17" s="2">
        <f t="shared" si="1"/>
        <v>36.179999999999993</v>
      </c>
      <c r="I17" s="2"/>
    </row>
    <row r="18" spans="1:9" x14ac:dyDescent="0.25">
      <c r="A18" s="18"/>
      <c r="C18" s="3"/>
      <c r="E18" s="3"/>
      <c r="G18" s="3"/>
    </row>
    <row r="19" spans="1:9" x14ac:dyDescent="0.25">
      <c r="A19" s="6" t="s">
        <v>16</v>
      </c>
      <c r="C19" s="7"/>
      <c r="D19" s="7"/>
      <c r="E19" s="7"/>
      <c r="F19" s="10"/>
      <c r="G19"/>
    </row>
    <row r="20" spans="1:9" x14ac:dyDescent="0.25">
      <c r="A20" s="12" t="s">
        <v>5</v>
      </c>
      <c r="B20" s="13"/>
      <c r="C20" s="13" t="s">
        <v>7</v>
      </c>
      <c r="D20" s="13"/>
      <c r="E20" s="13" t="s">
        <v>15</v>
      </c>
      <c r="F20"/>
      <c r="G20" s="21"/>
      <c r="H20" s="2"/>
    </row>
    <row r="21" spans="1:9" x14ac:dyDescent="0.25">
      <c r="A21" s="18">
        <v>1</v>
      </c>
      <c r="B21"/>
      <c r="C21" s="2">
        <f>C6</f>
        <v>0.61</v>
      </c>
      <c r="E21" s="2">
        <f t="shared" ref="E21:E32" si="4">SUM(C21:D21)</f>
        <v>0.61</v>
      </c>
      <c r="F21"/>
      <c r="H21" s="2"/>
    </row>
    <row r="22" spans="1:9" x14ac:dyDescent="0.25">
      <c r="A22" s="18">
        <v>2</v>
      </c>
      <c r="B22"/>
      <c r="C22" s="2">
        <f t="shared" ref="C22:C26" si="5">$C$21*A22</f>
        <v>1.22</v>
      </c>
      <c r="E22" s="2">
        <f t="shared" si="4"/>
        <v>1.22</v>
      </c>
      <c r="F22"/>
      <c r="H22" s="2"/>
    </row>
    <row r="23" spans="1:9" x14ac:dyDescent="0.25">
      <c r="A23" s="18">
        <v>3</v>
      </c>
      <c r="B23"/>
      <c r="C23" s="2">
        <f t="shared" si="5"/>
        <v>1.83</v>
      </c>
      <c r="E23" s="2">
        <f t="shared" si="4"/>
        <v>1.83</v>
      </c>
      <c r="F23"/>
      <c r="H23" s="2"/>
    </row>
    <row r="24" spans="1:9" x14ac:dyDescent="0.25">
      <c r="A24" s="18">
        <v>4</v>
      </c>
      <c r="B24"/>
      <c r="C24" s="2">
        <f t="shared" si="5"/>
        <v>2.44</v>
      </c>
      <c r="E24" s="2">
        <f t="shared" si="4"/>
        <v>2.44</v>
      </c>
      <c r="F24"/>
      <c r="G24"/>
    </row>
    <row r="25" spans="1:9" x14ac:dyDescent="0.25">
      <c r="A25" s="18">
        <v>5</v>
      </c>
      <c r="B25"/>
      <c r="C25" s="2">
        <f t="shared" si="5"/>
        <v>3.05</v>
      </c>
      <c r="E25" s="2">
        <f t="shared" si="4"/>
        <v>3.05</v>
      </c>
      <c r="F25"/>
      <c r="G25"/>
    </row>
    <row r="26" spans="1:9" x14ac:dyDescent="0.25">
      <c r="A26" s="18">
        <v>6</v>
      </c>
      <c r="B26"/>
      <c r="C26" s="22">
        <f t="shared" si="5"/>
        <v>3.66</v>
      </c>
      <c r="E26" s="22">
        <f t="shared" si="4"/>
        <v>3.66</v>
      </c>
      <c r="F26"/>
      <c r="G26"/>
    </row>
    <row r="27" spans="1:9" x14ac:dyDescent="0.25">
      <c r="A27" s="18">
        <v>7</v>
      </c>
      <c r="B27"/>
      <c r="C27" s="2">
        <f t="shared" ref="C27:C32" si="6">C26</f>
        <v>3.66</v>
      </c>
      <c r="E27" s="2">
        <f t="shared" si="4"/>
        <v>3.66</v>
      </c>
      <c r="F27"/>
      <c r="G27"/>
    </row>
    <row r="28" spans="1:9" x14ac:dyDescent="0.25">
      <c r="A28" s="18">
        <v>8</v>
      </c>
      <c r="B28"/>
      <c r="C28" s="2">
        <f t="shared" si="6"/>
        <v>3.66</v>
      </c>
      <c r="E28" s="2">
        <f t="shared" si="4"/>
        <v>3.66</v>
      </c>
      <c r="F28"/>
      <c r="G28"/>
    </row>
    <row r="29" spans="1:9" x14ac:dyDescent="0.25">
      <c r="A29" s="18">
        <v>9</v>
      </c>
      <c r="B29"/>
      <c r="C29" s="2">
        <f t="shared" si="6"/>
        <v>3.66</v>
      </c>
      <c r="E29" s="2">
        <f t="shared" si="4"/>
        <v>3.66</v>
      </c>
      <c r="F29"/>
      <c r="G29"/>
    </row>
    <row r="30" spans="1:9" x14ac:dyDescent="0.25">
      <c r="A30" s="18">
        <v>10</v>
      </c>
      <c r="B30"/>
      <c r="C30" s="2">
        <f t="shared" si="6"/>
        <v>3.66</v>
      </c>
      <c r="E30" s="2">
        <f t="shared" si="4"/>
        <v>3.66</v>
      </c>
      <c r="F30"/>
      <c r="G30"/>
    </row>
    <row r="31" spans="1:9" x14ac:dyDescent="0.25">
      <c r="A31" s="18">
        <v>11</v>
      </c>
      <c r="B31"/>
      <c r="C31" s="2">
        <f t="shared" si="6"/>
        <v>3.66</v>
      </c>
      <c r="E31" s="2">
        <f t="shared" si="4"/>
        <v>3.66</v>
      </c>
      <c r="F31"/>
      <c r="G31"/>
    </row>
    <row r="32" spans="1:9" x14ac:dyDescent="0.25">
      <c r="A32" s="18">
        <v>12</v>
      </c>
      <c r="B32"/>
      <c r="C32" s="2">
        <f t="shared" si="6"/>
        <v>3.66</v>
      </c>
      <c r="E32" s="2">
        <f t="shared" si="4"/>
        <v>3.66</v>
      </c>
      <c r="F32"/>
      <c r="G32"/>
    </row>
    <row r="33" spans="1:7" x14ac:dyDescent="0.25">
      <c r="A33" s="18"/>
      <c r="G33"/>
    </row>
    <row r="35" spans="1:7" x14ac:dyDescent="0.25">
      <c r="A35" t="s">
        <v>21</v>
      </c>
    </row>
    <row r="36" spans="1:7" x14ac:dyDescent="0.25">
      <c r="A36" t="s">
        <v>22</v>
      </c>
    </row>
  </sheetData>
  <pageMargins left="0.25" right="0.25" top="0.5" bottom="0.5" header="0.3" footer="0.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F13CA27DF24B825F8083F05BE77B" ma:contentTypeVersion="2" ma:contentTypeDescription="Create a new document." ma:contentTypeScope="" ma:versionID="5b29241c22283a79d0042b5702ba8355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35155F-BD01-431B-AD99-4ED3A1C19ED7}"/>
</file>

<file path=customXml/itemProps2.xml><?xml version="1.0" encoding="utf-8"?>
<ds:datastoreItem xmlns:ds="http://schemas.openxmlformats.org/officeDocument/2006/customXml" ds:itemID="{4A47DCDB-DD5B-4219-B70D-31C8D6AE0EC9}"/>
</file>

<file path=customXml/itemProps3.xml><?xml version="1.0" encoding="utf-8"?>
<ds:datastoreItem xmlns:ds="http://schemas.openxmlformats.org/officeDocument/2006/customXml" ds:itemID="{134E7155-260A-4B23-B4B4-39EE539AE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Semester</vt:lpstr>
      <vt:lpstr>Winterim</vt:lpstr>
      <vt:lpstr>Summer</vt:lpstr>
      <vt:lpstr>Semester!Print_Area</vt:lpstr>
      <vt:lpstr>Summer!Print_Area</vt:lpstr>
      <vt:lpstr>Winterim!Print_Area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Watkins, Brian</dc:creator>
  <cp:lastModifiedBy>Siclovan, Kim</cp:lastModifiedBy>
  <dcterms:created xsi:type="dcterms:W3CDTF">2021-07-20T12:27:15Z</dcterms:created>
  <dcterms:modified xsi:type="dcterms:W3CDTF">2021-07-20T18:30:32Z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0x010100DAD0F13CA27DF24B825F8083F05BE77B</vt:lpwstr>
  </property>
</Properties>
</file>