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 Site\Seg Fees\2023-2024\"/>
    </mc:Choice>
  </mc:AlternateContent>
  <xr:revisionPtr revIDLastSave="0" documentId="8_{973334A6-1644-4B57-83C7-46244A2523EB}" xr6:coauthVersionLast="47" xr6:coauthVersionMax="47" xr10:uidLastSave="{00000000-0000-0000-0000-000000000000}"/>
  <bookViews>
    <workbookView xWindow="-120" yWindow="-120" windowWidth="29040" windowHeight="15840" xr2:uid="{540D7ABF-FDC7-4B97-98CD-881242C43737}"/>
  </bookViews>
  <sheets>
    <sheet name="Semester" sheetId="3" r:id="rId1"/>
    <sheet name="Winterim" sheetId="1" r:id="rId2"/>
    <sheet name="Summer" sheetId="2" r:id="rId3"/>
  </sheets>
  <definedNames>
    <definedName name="_xlnm.Print_Area" localSheetId="0">Semester!$A$1:$W$33</definedName>
    <definedName name="_xlnm.Print_Area" localSheetId="2">Summer!$A$1:$G$36</definedName>
    <definedName name="_xlnm.Print_Area" localSheetId="1">Winterim!$A$1:$S$36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3" l="1"/>
  <c r="E32" i="3"/>
  <c r="C32" i="3"/>
  <c r="K31" i="3"/>
  <c r="I31" i="3"/>
  <c r="G31" i="3"/>
  <c r="M30" i="3"/>
  <c r="K30" i="3"/>
  <c r="K28" i="3"/>
  <c r="E28" i="3"/>
  <c r="C28" i="3"/>
  <c r="K27" i="3"/>
  <c r="I27" i="3"/>
  <c r="G27" i="3"/>
  <c r="M26" i="3"/>
  <c r="K26" i="3"/>
  <c r="K24" i="3"/>
  <c r="E24" i="3"/>
  <c r="C24" i="3"/>
  <c r="K23" i="3"/>
  <c r="I23" i="3"/>
  <c r="G23" i="3"/>
  <c r="M22" i="3"/>
  <c r="K22" i="3"/>
  <c r="Q21" i="3"/>
  <c r="Q29" i="3" s="1"/>
  <c r="O21" i="3"/>
  <c r="O25" i="3" s="1"/>
  <c r="M21" i="3"/>
  <c r="M29" i="3" s="1"/>
  <c r="K21" i="3"/>
  <c r="K29" i="3" s="1"/>
  <c r="I21" i="3"/>
  <c r="I30" i="3" s="1"/>
  <c r="G21" i="3"/>
  <c r="G29" i="3" s="1"/>
  <c r="E21" i="3"/>
  <c r="E31" i="3" s="1"/>
  <c r="C21" i="3"/>
  <c r="C30" i="3" s="1"/>
  <c r="S17" i="3"/>
  <c r="Q17" i="3"/>
  <c r="O17" i="3"/>
  <c r="M17" i="3"/>
  <c r="K17" i="3"/>
  <c r="I17" i="3"/>
  <c r="G17" i="3"/>
  <c r="E17" i="3"/>
  <c r="U17" i="3" s="1"/>
  <c r="W17" i="3" s="1"/>
  <c r="C17" i="3"/>
  <c r="S16" i="3"/>
  <c r="Q16" i="3"/>
  <c r="O16" i="3"/>
  <c r="M16" i="3"/>
  <c r="K16" i="3"/>
  <c r="I16" i="3"/>
  <c r="G16" i="3"/>
  <c r="E16" i="3"/>
  <c r="C16" i="3"/>
  <c r="U16" i="3" s="1"/>
  <c r="W16" i="3" s="1"/>
  <c r="S15" i="3"/>
  <c r="Q15" i="3"/>
  <c r="O15" i="3"/>
  <c r="M15" i="3"/>
  <c r="K15" i="3"/>
  <c r="I15" i="3"/>
  <c r="G15" i="3"/>
  <c r="E15" i="3"/>
  <c r="C15" i="3"/>
  <c r="U15" i="3" s="1"/>
  <c r="W15" i="3" s="1"/>
  <c r="S14" i="3"/>
  <c r="Q14" i="3"/>
  <c r="O14" i="3"/>
  <c r="M14" i="3"/>
  <c r="K14" i="3"/>
  <c r="I14" i="3"/>
  <c r="G14" i="3"/>
  <c r="E14" i="3"/>
  <c r="C14" i="3"/>
  <c r="U14" i="3" s="1"/>
  <c r="W14" i="3" s="1"/>
  <c r="S13" i="3"/>
  <c r="Q13" i="3"/>
  <c r="O13" i="3"/>
  <c r="M13" i="3"/>
  <c r="K13" i="3"/>
  <c r="I13" i="3"/>
  <c r="G13" i="3"/>
  <c r="E13" i="3"/>
  <c r="U13" i="3" s="1"/>
  <c r="W13" i="3" s="1"/>
  <c r="C13" i="3"/>
  <c r="S12" i="3"/>
  <c r="Q12" i="3"/>
  <c r="O12" i="3"/>
  <c r="M12" i="3"/>
  <c r="K12" i="3"/>
  <c r="I12" i="3"/>
  <c r="G12" i="3"/>
  <c r="E12" i="3"/>
  <c r="C12" i="3"/>
  <c r="U12" i="3" s="1"/>
  <c r="W12" i="3" s="1"/>
  <c r="S11" i="3"/>
  <c r="Q11" i="3"/>
  <c r="O11" i="3"/>
  <c r="M11" i="3"/>
  <c r="K11" i="3"/>
  <c r="I11" i="3"/>
  <c r="G11" i="3"/>
  <c r="E11" i="3"/>
  <c r="U11" i="3" s="1"/>
  <c r="W11" i="3" s="1"/>
  <c r="C11" i="3"/>
  <c r="S10" i="3"/>
  <c r="Q10" i="3"/>
  <c r="O10" i="3"/>
  <c r="M10" i="3"/>
  <c r="K10" i="3"/>
  <c r="I10" i="3"/>
  <c r="G10" i="3"/>
  <c r="E10" i="3"/>
  <c r="C10" i="3"/>
  <c r="U10" i="3" s="1"/>
  <c r="W10" i="3" s="1"/>
  <c r="U9" i="3"/>
  <c r="W9" i="3" s="1"/>
  <c r="S9" i="3"/>
  <c r="Q9" i="3"/>
  <c r="O9" i="3"/>
  <c r="M9" i="3"/>
  <c r="K9" i="3"/>
  <c r="I9" i="3"/>
  <c r="G9" i="3"/>
  <c r="E9" i="3"/>
  <c r="C9" i="3"/>
  <c r="S8" i="3"/>
  <c r="Q8" i="3"/>
  <c r="O8" i="3"/>
  <c r="M8" i="3"/>
  <c r="K8" i="3"/>
  <c r="I8" i="3"/>
  <c r="G8" i="3"/>
  <c r="E8" i="3"/>
  <c r="C8" i="3"/>
  <c r="U8" i="3" s="1"/>
  <c r="W8" i="3" s="1"/>
  <c r="S7" i="3"/>
  <c r="Q7" i="3"/>
  <c r="O7" i="3"/>
  <c r="M7" i="3"/>
  <c r="K7" i="3"/>
  <c r="I7" i="3"/>
  <c r="G7" i="3"/>
  <c r="E7" i="3"/>
  <c r="C7" i="3"/>
  <c r="U7" i="3" s="1"/>
  <c r="W7" i="3" s="1"/>
  <c r="W6" i="3"/>
  <c r="U6" i="3"/>
  <c r="C21" i="2"/>
  <c r="C24" i="2" s="1"/>
  <c r="E24" i="2" s="1"/>
  <c r="E12" i="2"/>
  <c r="E13" i="2" s="1"/>
  <c r="E14" i="2" s="1"/>
  <c r="E15" i="2" s="1"/>
  <c r="E16" i="2" s="1"/>
  <c r="E17" i="2" s="1"/>
  <c r="E11" i="2"/>
  <c r="C11" i="2"/>
  <c r="C12" i="2" s="1"/>
  <c r="E10" i="2"/>
  <c r="C10" i="2"/>
  <c r="G10" i="2" s="1"/>
  <c r="E9" i="2"/>
  <c r="E8" i="2"/>
  <c r="C8" i="2"/>
  <c r="G8" i="2" s="1"/>
  <c r="E7" i="2"/>
  <c r="C7" i="2"/>
  <c r="G7" i="2" s="1"/>
  <c r="C6" i="2"/>
  <c r="G6" i="2" s="1"/>
  <c r="C26" i="1"/>
  <c r="C25" i="1"/>
  <c r="C24" i="1"/>
  <c r="C23" i="1"/>
  <c r="G21" i="1"/>
  <c r="G25" i="1" s="1"/>
  <c r="E21" i="1"/>
  <c r="E26" i="1" s="1"/>
  <c r="E27" i="1" s="1"/>
  <c r="E28" i="1" s="1"/>
  <c r="E29" i="1" s="1"/>
  <c r="E30" i="1" s="1"/>
  <c r="E31" i="1" s="1"/>
  <c r="E32" i="1" s="1"/>
  <c r="C21" i="1"/>
  <c r="G16" i="1"/>
  <c r="G17" i="1" s="1"/>
  <c r="Q11" i="1"/>
  <c r="Q12" i="1" s="1"/>
  <c r="Q13" i="1" s="1"/>
  <c r="Q14" i="1" s="1"/>
  <c r="Q15" i="1" s="1"/>
  <c r="Q16" i="1" s="1"/>
  <c r="Q17" i="1" s="1"/>
  <c r="G11" i="1"/>
  <c r="G12" i="1" s="1"/>
  <c r="G13" i="1" s="1"/>
  <c r="G14" i="1" s="1"/>
  <c r="G15" i="1" s="1"/>
  <c r="E11" i="1"/>
  <c r="E12" i="1" s="1"/>
  <c r="E13" i="1" s="1"/>
  <c r="E14" i="1" s="1"/>
  <c r="E15" i="1" s="1"/>
  <c r="E16" i="1" s="1"/>
  <c r="E17" i="1" s="1"/>
  <c r="C11" i="1"/>
  <c r="C12" i="1" s="1"/>
  <c r="Q10" i="1"/>
  <c r="G10" i="1"/>
  <c r="E10" i="1"/>
  <c r="C10" i="1"/>
  <c r="Q9" i="1"/>
  <c r="G9" i="1"/>
  <c r="E9" i="1"/>
  <c r="Q8" i="1"/>
  <c r="G8" i="1"/>
  <c r="C8" i="1"/>
  <c r="Q7" i="1"/>
  <c r="O6" i="1"/>
  <c r="O11" i="1" s="1"/>
  <c r="O12" i="1" s="1"/>
  <c r="O13" i="1" s="1"/>
  <c r="O14" i="1" s="1"/>
  <c r="O15" i="1" s="1"/>
  <c r="O16" i="1" s="1"/>
  <c r="O17" i="1" s="1"/>
  <c r="M6" i="1"/>
  <c r="M11" i="1" s="1"/>
  <c r="M12" i="1" s="1"/>
  <c r="M13" i="1" s="1"/>
  <c r="M14" i="1" s="1"/>
  <c r="M15" i="1" s="1"/>
  <c r="M16" i="1" s="1"/>
  <c r="M17" i="1" s="1"/>
  <c r="K6" i="1"/>
  <c r="K9" i="1" s="1"/>
  <c r="I6" i="1"/>
  <c r="I7" i="1" s="1"/>
  <c r="G6" i="1"/>
  <c r="G7" i="1" s="1"/>
  <c r="E6" i="1"/>
  <c r="E8" i="1" s="1"/>
  <c r="C6" i="1"/>
  <c r="C9" i="1" s="1"/>
  <c r="S21" i="3" l="1"/>
  <c r="U21" i="3" s="1"/>
  <c r="O22" i="3"/>
  <c r="G24" i="3"/>
  <c r="S24" i="3" s="1"/>
  <c r="U24" i="3" s="1"/>
  <c r="C25" i="3"/>
  <c r="S25" i="3" s="1"/>
  <c r="U25" i="3" s="1"/>
  <c r="O26" i="3"/>
  <c r="G28" i="3"/>
  <c r="S28" i="3" s="1"/>
  <c r="U28" i="3" s="1"/>
  <c r="C29" i="3"/>
  <c r="O30" i="3"/>
  <c r="G32" i="3"/>
  <c r="Q22" i="3"/>
  <c r="M23" i="3"/>
  <c r="I24" i="3"/>
  <c r="E25" i="3"/>
  <c r="Q26" i="3"/>
  <c r="M27" i="3"/>
  <c r="I28" i="3"/>
  <c r="E29" i="3"/>
  <c r="Q30" i="3"/>
  <c r="M31" i="3"/>
  <c r="I32" i="3"/>
  <c r="S32" i="3" s="1"/>
  <c r="U32" i="3" s="1"/>
  <c r="Q25" i="3"/>
  <c r="C22" i="3"/>
  <c r="O23" i="3"/>
  <c r="C26" i="3"/>
  <c r="O27" i="3"/>
  <c r="E22" i="3"/>
  <c r="Q23" i="3"/>
  <c r="M24" i="3"/>
  <c r="I25" i="3"/>
  <c r="E26" i="3"/>
  <c r="Q27" i="3"/>
  <c r="M28" i="3"/>
  <c r="I29" i="3"/>
  <c r="E30" i="3"/>
  <c r="S30" i="3" s="1"/>
  <c r="U30" i="3" s="1"/>
  <c r="Q31" i="3"/>
  <c r="M32" i="3"/>
  <c r="O29" i="3"/>
  <c r="G25" i="3"/>
  <c r="G22" i="3"/>
  <c r="C23" i="3"/>
  <c r="O24" i="3"/>
  <c r="K25" i="3"/>
  <c r="G26" i="3"/>
  <c r="C27" i="3"/>
  <c r="S27" i="3" s="1"/>
  <c r="U27" i="3" s="1"/>
  <c r="O28" i="3"/>
  <c r="G30" i="3"/>
  <c r="C31" i="3"/>
  <c r="O32" i="3"/>
  <c r="O31" i="3"/>
  <c r="I22" i="3"/>
  <c r="E23" i="3"/>
  <c r="Q24" i="3"/>
  <c r="M25" i="3"/>
  <c r="I26" i="3"/>
  <c r="E27" i="3"/>
  <c r="Q28" i="3"/>
  <c r="Q32" i="3"/>
  <c r="C13" i="2"/>
  <c r="G12" i="2"/>
  <c r="C25" i="2"/>
  <c r="E25" i="2" s="1"/>
  <c r="E21" i="2"/>
  <c r="C26" i="2"/>
  <c r="C23" i="2"/>
  <c r="E23" i="2" s="1"/>
  <c r="C9" i="2"/>
  <c r="G9" i="2" s="1"/>
  <c r="G11" i="2"/>
  <c r="C22" i="2"/>
  <c r="E22" i="2" s="1"/>
  <c r="C13" i="1"/>
  <c r="S6" i="1"/>
  <c r="I9" i="1"/>
  <c r="S9" i="1" s="1"/>
  <c r="I8" i="1"/>
  <c r="I11" i="1"/>
  <c r="I12" i="1" s="1"/>
  <c r="I13" i="1" s="1"/>
  <c r="I14" i="1" s="1"/>
  <c r="I15" i="1" s="1"/>
  <c r="I16" i="1" s="1"/>
  <c r="I17" i="1" s="1"/>
  <c r="I21" i="1"/>
  <c r="Q21" i="1" s="1"/>
  <c r="I10" i="1"/>
  <c r="C27" i="1"/>
  <c r="C22" i="1"/>
  <c r="K7" i="1"/>
  <c r="E23" i="1"/>
  <c r="E25" i="1"/>
  <c r="G23" i="1"/>
  <c r="G26" i="1"/>
  <c r="G27" i="1" s="1"/>
  <c r="G28" i="1" s="1"/>
  <c r="G29" i="1" s="1"/>
  <c r="G30" i="1" s="1"/>
  <c r="G31" i="1" s="1"/>
  <c r="G32" i="1" s="1"/>
  <c r="O7" i="1"/>
  <c r="M8" i="1"/>
  <c r="S8" i="1" s="1"/>
  <c r="O8" i="1"/>
  <c r="M9" i="1"/>
  <c r="K10" i="1"/>
  <c r="K21" i="1"/>
  <c r="C7" i="1"/>
  <c r="O9" i="1"/>
  <c r="M10" i="1"/>
  <c r="K11" i="1"/>
  <c r="K12" i="1" s="1"/>
  <c r="K13" i="1" s="1"/>
  <c r="K14" i="1" s="1"/>
  <c r="K15" i="1" s="1"/>
  <c r="K16" i="1" s="1"/>
  <c r="K17" i="1" s="1"/>
  <c r="M21" i="1"/>
  <c r="E22" i="1"/>
  <c r="E24" i="1"/>
  <c r="M7" i="1"/>
  <c r="K8" i="1"/>
  <c r="G22" i="1"/>
  <c r="G24" i="1"/>
  <c r="E7" i="1"/>
  <c r="O10" i="1"/>
  <c r="O21" i="1"/>
  <c r="S26" i="3" l="1"/>
  <c r="U26" i="3" s="1"/>
  <c r="S23" i="3"/>
  <c r="U23" i="3" s="1"/>
  <c r="S31" i="3"/>
  <c r="U31" i="3" s="1"/>
  <c r="S29" i="3"/>
  <c r="U29" i="3" s="1"/>
  <c r="S22" i="3"/>
  <c r="U22" i="3" s="1"/>
  <c r="C27" i="2"/>
  <c r="E26" i="2"/>
  <c r="C14" i="2"/>
  <c r="G13" i="2"/>
  <c r="C28" i="1"/>
  <c r="S7" i="1"/>
  <c r="S10" i="1"/>
  <c r="O26" i="1"/>
  <c r="O27" i="1" s="1"/>
  <c r="O28" i="1" s="1"/>
  <c r="O29" i="1" s="1"/>
  <c r="O30" i="1" s="1"/>
  <c r="O31" i="1" s="1"/>
  <c r="O32" i="1" s="1"/>
  <c r="O25" i="1"/>
  <c r="O24" i="1"/>
  <c r="O23" i="1"/>
  <c r="O22" i="1"/>
  <c r="S11" i="1"/>
  <c r="S12" i="1"/>
  <c r="K26" i="1"/>
  <c r="K27" i="1" s="1"/>
  <c r="K28" i="1" s="1"/>
  <c r="K29" i="1" s="1"/>
  <c r="K30" i="1" s="1"/>
  <c r="K31" i="1" s="1"/>
  <c r="K32" i="1" s="1"/>
  <c r="K25" i="1"/>
  <c r="K24" i="1"/>
  <c r="K23" i="1"/>
  <c r="K22" i="1"/>
  <c r="C14" i="1"/>
  <c r="S13" i="1"/>
  <c r="I25" i="1"/>
  <c r="I24" i="1"/>
  <c r="Q24" i="1" s="1"/>
  <c r="I22" i="1"/>
  <c r="I26" i="1"/>
  <c r="I27" i="1" s="1"/>
  <c r="I28" i="1" s="1"/>
  <c r="I29" i="1" s="1"/>
  <c r="I30" i="1" s="1"/>
  <c r="I31" i="1" s="1"/>
  <c r="I32" i="1" s="1"/>
  <c r="I23" i="1"/>
  <c r="Q23" i="1" s="1"/>
  <c r="M26" i="1"/>
  <c r="M27" i="1" s="1"/>
  <c r="M28" i="1" s="1"/>
  <c r="M29" i="1" s="1"/>
  <c r="M30" i="1" s="1"/>
  <c r="M31" i="1" s="1"/>
  <c r="M32" i="1" s="1"/>
  <c r="M25" i="1"/>
  <c r="M24" i="1"/>
  <c r="M23" i="1"/>
  <c r="M22" i="1"/>
  <c r="Q22" i="1"/>
  <c r="C28" i="2" l="1"/>
  <c r="E27" i="2"/>
  <c r="G14" i="2"/>
  <c r="C15" i="2"/>
  <c r="Q25" i="1"/>
  <c r="Q27" i="1"/>
  <c r="Q26" i="1"/>
  <c r="C15" i="1"/>
  <c r="S14" i="1"/>
  <c r="Q28" i="1"/>
  <c r="C29" i="1"/>
  <c r="E28" i="2" l="1"/>
  <c r="C29" i="2"/>
  <c r="G15" i="2"/>
  <c r="C16" i="2"/>
  <c r="Q29" i="1"/>
  <c r="C30" i="1"/>
  <c r="C16" i="1"/>
  <c r="S15" i="1"/>
  <c r="C17" i="2" l="1"/>
  <c r="G17" i="2" s="1"/>
  <c r="G16" i="2"/>
  <c r="C30" i="2"/>
  <c r="E29" i="2"/>
  <c r="C17" i="1"/>
  <c r="S17" i="1" s="1"/>
  <c r="S16" i="1"/>
  <c r="Q30" i="1"/>
  <c r="C31" i="1"/>
  <c r="C31" i="2" l="1"/>
  <c r="E30" i="2"/>
  <c r="Q31" i="1"/>
  <c r="C32" i="1"/>
  <c r="Q32" i="1" s="1"/>
  <c r="C32" i="2" l="1"/>
  <c r="E32" i="2" s="1"/>
  <c r="E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Hintz, Erin</author>
  </authors>
  <commentList>
    <comment ref="Q6" authorId="0" shapeId="0" xr:uid="{4F7B61C1-452C-4F29-9BEC-6908BFF8EC3B}">
      <text>
        <r>
          <rPr>
            <sz val="9"/>
            <color indexed="81"/>
            <rFont val="Tahoma"/>
            <family val="2"/>
          </rPr>
          <t xml:space="preserve">Text rate is the per-credit semester rate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Hintz, Erin</author>
  </authors>
  <commentList>
    <comment ref="E6" authorId="0" shapeId="0" xr:uid="{0EC5C6E5-0FDA-4B65-A9D0-53813C891C9B}">
      <text>
        <r>
          <rPr>
            <sz val="9"/>
            <color indexed="81"/>
            <rFont val="Tahoma"/>
            <family val="2"/>
          </rPr>
          <t xml:space="preserve">Text rate is the per-credit semester rate
</t>
        </r>
      </text>
    </comment>
  </commentList>
</comments>
</file>

<file path=xl/sharedStrings.xml><?xml version="1.0" encoding="utf-8"?>
<sst xmlns="http://schemas.openxmlformats.org/spreadsheetml/2006/main" count="104" uniqueCount="32">
  <si>
    <t>UWSP @ Marshfield Segregated Fee Rates</t>
  </si>
  <si>
    <t>Winterim 2024</t>
  </si>
  <si>
    <t>Undergrad</t>
  </si>
  <si>
    <t>128-0-251200</t>
  </si>
  <si>
    <t>128-0-251204</t>
  </si>
  <si>
    <t>128-0-251550</t>
  </si>
  <si>
    <t>128-0-251208</t>
  </si>
  <si>
    <t>128-0-251202</t>
  </si>
  <si>
    <t>128-0-251205</t>
  </si>
  <si>
    <t>128-0-251203</t>
  </si>
  <si>
    <t>128-6-103700</t>
  </si>
  <si>
    <t>Credits</t>
  </si>
  <si>
    <t>Athletics</t>
  </si>
  <si>
    <t>Municipal</t>
  </si>
  <si>
    <t>Fitness Center</t>
  </si>
  <si>
    <t>Counseling</t>
  </si>
  <si>
    <t>Drama Productions</t>
  </si>
  <si>
    <t>Music Productions</t>
  </si>
  <si>
    <t>Lecture and Fine Arts</t>
  </si>
  <si>
    <t>Text Rental</t>
  </si>
  <si>
    <t>Total</t>
  </si>
  <si>
    <t>Graduate</t>
  </si>
  <si>
    <r>
      <t xml:space="preserve">* Winterim rates are </t>
    </r>
    <r>
      <rPr>
        <b/>
        <sz val="11"/>
        <color rgb="FFFF0000"/>
        <rFont val="Calibri"/>
        <family val="2"/>
        <scheme val="minor"/>
      </rPr>
      <t>16%</t>
    </r>
    <r>
      <rPr>
        <sz val="11"/>
        <color theme="1"/>
        <rFont val="Calibri"/>
        <family val="2"/>
        <scheme val="minor"/>
      </rPr>
      <t xml:space="preserve"> of the semester rates</t>
    </r>
  </si>
  <si>
    <t>no Student Activities fee charged in the Winterim</t>
  </si>
  <si>
    <t>Summer 2024</t>
  </si>
  <si>
    <r>
      <t xml:space="preserve">* Summer rates are </t>
    </r>
    <r>
      <rPr>
        <b/>
        <sz val="11"/>
        <color rgb="FFFF0000"/>
        <rFont val="Calibri"/>
        <family val="2"/>
        <scheme val="minor"/>
      </rPr>
      <t>81.25%</t>
    </r>
    <r>
      <rPr>
        <sz val="11"/>
        <color theme="1"/>
        <rFont val="Calibri"/>
        <family val="2"/>
        <scheme val="minor"/>
      </rPr>
      <t xml:space="preserve"> of the semester rates</t>
    </r>
  </si>
  <si>
    <t>no Athletics, Fitness Center, Drama Productions, Music Productions, Lecture &amp; Fine Arts, Student Activities, or Counseling charged in the summer at this time</t>
  </si>
  <si>
    <t>Fall and Spring 2023-24</t>
  </si>
  <si>
    <t>128-0-251206</t>
  </si>
  <si>
    <t>Semester</t>
  </si>
  <si>
    <t>Acad Year</t>
  </si>
  <si>
    <t>Student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</si>
</sst>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7" fillId="0" borderId="0" xfId="0" applyNumberFormat="1" applyFont="1"/>
    <xf numFmtId="164" fontId="0" fillId="0" borderId="1" xfId="0" applyNumberFormat="1" applyBorder="1"/>
    <xf numFmtId="164" fontId="1" fillId="0" borderId="0" xfId="0" applyNumberFormat="1" applyFont="1"/>
    <xf numFmtId="165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224C6-94B6-4632-96DF-34FA52F965FB}">
  <dimension ref="A1:BA3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3" sqref="C3"/>
    </sheetView>
  </sheetViews>
  <sheetFormatPr defaultColWidth="9.140625" defaultRowHeight="15" x14ac:dyDescent="0.25"/>
  <cols>
    <col min="1" max="1" width="12.5703125" customWidth="1"/>
    <col min="2" max="2" width="2" style="2" customWidth="1"/>
    <col min="3" max="3" width="14.140625" style="2" customWidth="1"/>
    <col min="4" max="4" width="2" customWidth="1"/>
    <col min="5" max="5" width="14.140625" style="2" customWidth="1"/>
    <col min="6" max="6" width="2" style="2" customWidth="1"/>
    <col min="7" max="7" width="14.140625" style="2" customWidth="1"/>
    <col min="8" max="8" width="2" customWidth="1"/>
    <col min="9" max="9" width="14.140625" style="2" customWidth="1"/>
    <col min="10" max="10" width="2.140625" style="2" customWidth="1"/>
    <col min="11" max="11" width="14.140625" style="2" customWidth="1"/>
    <col min="12" max="12" width="2" style="2" customWidth="1"/>
    <col min="13" max="13" width="14.140625" style="2" customWidth="1"/>
    <col min="14" max="14" width="1.7109375" style="2" customWidth="1"/>
    <col min="15" max="15" width="14.140625" style="2" customWidth="1"/>
    <col min="16" max="16" width="1.7109375" style="2" customWidth="1"/>
    <col min="17" max="17" width="14.140625" style="2" customWidth="1"/>
    <col min="18" max="18" width="2" style="2" customWidth="1"/>
    <col min="19" max="19" width="14.140625" style="2" customWidth="1"/>
    <col min="20" max="20" width="2" style="2" customWidth="1"/>
    <col min="21" max="21" width="14.140625" style="2" customWidth="1"/>
    <col min="22" max="22" width="2" style="2" customWidth="1"/>
    <col min="23" max="23" width="11.140625" style="2" bestFit="1" customWidth="1"/>
    <col min="25" max="25" width="10.140625" bestFit="1" customWidth="1"/>
    <col min="29" max="29" width="12.85546875" bestFit="1" customWidth="1"/>
    <col min="31" max="31" width="12.5703125" bestFit="1" customWidth="1"/>
    <col min="32" max="32" width="11.140625" customWidth="1"/>
  </cols>
  <sheetData>
    <row r="1" spans="1:53" ht="18.75" x14ac:dyDescent="0.3">
      <c r="A1" s="1" t="s">
        <v>0</v>
      </c>
      <c r="K1" s="16"/>
      <c r="V1"/>
      <c r="W1"/>
    </row>
    <row r="2" spans="1:53" x14ac:dyDescent="0.25">
      <c r="A2" s="3" t="s">
        <v>27</v>
      </c>
      <c r="V2"/>
      <c r="W2"/>
    </row>
    <row r="3" spans="1:53" x14ac:dyDescent="0.25">
      <c r="C3" s="18"/>
      <c r="G3" s="18"/>
      <c r="V3"/>
      <c r="W3"/>
    </row>
    <row r="4" spans="1:53" x14ac:dyDescent="0.25">
      <c r="A4" s="5" t="s">
        <v>2</v>
      </c>
      <c r="C4" s="6" t="s">
        <v>3</v>
      </c>
      <c r="D4" s="19"/>
      <c r="E4" s="6" t="s">
        <v>4</v>
      </c>
      <c r="F4" s="6"/>
      <c r="G4" s="6" t="s">
        <v>5</v>
      </c>
      <c r="H4" s="19"/>
      <c r="I4" s="6" t="s">
        <v>28</v>
      </c>
      <c r="J4" s="6"/>
      <c r="K4" s="6" t="s">
        <v>6</v>
      </c>
      <c r="L4" s="6"/>
      <c r="M4" s="6" t="s">
        <v>7</v>
      </c>
      <c r="N4" s="6"/>
      <c r="O4" s="6" t="s">
        <v>8</v>
      </c>
      <c r="P4" s="6"/>
      <c r="Q4" s="6" t="s">
        <v>9</v>
      </c>
      <c r="R4" s="7"/>
      <c r="S4" s="8" t="s">
        <v>10</v>
      </c>
      <c r="T4" s="7"/>
      <c r="U4" s="8" t="s">
        <v>29</v>
      </c>
      <c r="V4"/>
      <c r="W4" s="20" t="s">
        <v>30</v>
      </c>
    </row>
    <row r="5" spans="1:53" s="12" customFormat="1" ht="30" x14ac:dyDescent="0.25">
      <c r="A5" s="9" t="s">
        <v>11</v>
      </c>
      <c r="B5" s="10"/>
      <c r="C5" s="10" t="s">
        <v>12</v>
      </c>
      <c r="D5" s="21"/>
      <c r="E5" s="10" t="s">
        <v>13</v>
      </c>
      <c r="F5" s="10"/>
      <c r="G5" s="10" t="s">
        <v>14</v>
      </c>
      <c r="H5" s="21"/>
      <c r="I5" s="11" t="s">
        <v>31</v>
      </c>
      <c r="J5" s="10"/>
      <c r="K5" s="10" t="s">
        <v>15</v>
      </c>
      <c r="L5" s="10"/>
      <c r="M5" s="11" t="s">
        <v>16</v>
      </c>
      <c r="N5" s="10"/>
      <c r="O5" s="11" t="s">
        <v>17</v>
      </c>
      <c r="P5" s="10"/>
      <c r="Q5" s="11" t="s">
        <v>18</v>
      </c>
      <c r="R5" s="10"/>
      <c r="S5" s="11" t="s">
        <v>19</v>
      </c>
      <c r="T5" s="10"/>
      <c r="U5" s="10" t="s">
        <v>20</v>
      </c>
      <c r="V5"/>
      <c r="W5" s="21" t="s">
        <v>20</v>
      </c>
      <c r="X5"/>
      <c r="AA5"/>
      <c r="AB5"/>
      <c r="AC5"/>
      <c r="AD5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1:53" x14ac:dyDescent="0.25">
      <c r="A6" s="13">
        <v>1</v>
      </c>
      <c r="C6" s="14">
        <v>11.71</v>
      </c>
      <c r="D6" s="22"/>
      <c r="E6" s="14">
        <v>0</v>
      </c>
      <c r="F6" s="14"/>
      <c r="G6" s="14">
        <v>0.14000000000000001</v>
      </c>
      <c r="H6" s="22"/>
      <c r="I6" s="14">
        <v>2.95</v>
      </c>
      <c r="J6" s="14"/>
      <c r="K6" s="14">
        <v>1.38</v>
      </c>
      <c r="L6" s="14"/>
      <c r="M6" s="14">
        <v>0</v>
      </c>
      <c r="N6" s="14"/>
      <c r="O6" s="14">
        <v>0</v>
      </c>
      <c r="P6" s="14"/>
      <c r="Q6" s="14">
        <v>0.76</v>
      </c>
      <c r="R6" s="14"/>
      <c r="S6" s="14">
        <v>6.67</v>
      </c>
      <c r="T6" s="14"/>
      <c r="U6" s="2">
        <f>SUM(C6:T6)</f>
        <v>23.61</v>
      </c>
      <c r="V6"/>
      <c r="W6" s="2">
        <f>U6*2</f>
        <v>47.22</v>
      </c>
    </row>
    <row r="7" spans="1:53" x14ac:dyDescent="0.25">
      <c r="A7" s="13">
        <v>2</v>
      </c>
      <c r="C7" s="2">
        <f>$C$6*A7</f>
        <v>23.42</v>
      </c>
      <c r="E7" s="2">
        <f t="shared" ref="E7:E17" si="0">$E$6*A7</f>
        <v>0</v>
      </c>
      <c r="G7" s="2">
        <f t="shared" ref="G7:G17" si="1">$G$6*A7</f>
        <v>0.28000000000000003</v>
      </c>
      <c r="I7" s="2">
        <f t="shared" ref="I7:I17" si="2">$I$6*A7</f>
        <v>5.9</v>
      </c>
      <c r="K7" s="2">
        <f t="shared" ref="K7:K17" si="3">$K$6*A7</f>
        <v>2.76</v>
      </c>
      <c r="M7" s="2">
        <f t="shared" ref="M7:M17" si="4">$M$6*A7</f>
        <v>0</v>
      </c>
      <c r="O7" s="2">
        <f t="shared" ref="O7:O17" si="5">$O$6*A7</f>
        <v>0</v>
      </c>
      <c r="Q7" s="2">
        <f>$Q$6*A7</f>
        <v>1.52</v>
      </c>
      <c r="S7" s="2">
        <f>$S$6*A7</f>
        <v>13.34</v>
      </c>
      <c r="U7" s="2">
        <f t="shared" ref="U7:U17" si="6">SUM(C7:T7)</f>
        <v>47.22</v>
      </c>
      <c r="V7"/>
      <c r="W7" s="2">
        <f t="shared" ref="W7:W17" si="7">U7*2</f>
        <v>94.44</v>
      </c>
    </row>
    <row r="8" spans="1:53" x14ac:dyDescent="0.25">
      <c r="A8" s="13">
        <v>3</v>
      </c>
      <c r="C8" s="2">
        <f t="shared" ref="C8:C17" si="8">$C$6*A8</f>
        <v>35.130000000000003</v>
      </c>
      <c r="E8" s="2">
        <f t="shared" si="0"/>
        <v>0</v>
      </c>
      <c r="G8" s="2">
        <f t="shared" si="1"/>
        <v>0.42000000000000004</v>
      </c>
      <c r="I8" s="2">
        <f t="shared" si="2"/>
        <v>8.8500000000000014</v>
      </c>
      <c r="K8" s="2">
        <f t="shared" si="3"/>
        <v>4.1399999999999997</v>
      </c>
      <c r="M8" s="2">
        <f t="shared" si="4"/>
        <v>0</v>
      </c>
      <c r="O8" s="2">
        <f t="shared" si="5"/>
        <v>0</v>
      </c>
      <c r="Q8" s="2">
        <f t="shared" ref="Q8:Q17" si="9">$Q$6*A8</f>
        <v>2.2800000000000002</v>
      </c>
      <c r="S8" s="2">
        <f t="shared" ref="S8:S17" si="10">$S$6*A8</f>
        <v>20.009999999999998</v>
      </c>
      <c r="U8" s="2">
        <f t="shared" si="6"/>
        <v>70.830000000000013</v>
      </c>
      <c r="V8"/>
      <c r="W8" s="2">
        <f t="shared" si="7"/>
        <v>141.66000000000003</v>
      </c>
    </row>
    <row r="9" spans="1:53" x14ac:dyDescent="0.25">
      <c r="A9" s="13">
        <v>4</v>
      </c>
      <c r="C9" s="2">
        <f t="shared" si="8"/>
        <v>46.84</v>
      </c>
      <c r="E9" s="2">
        <f t="shared" si="0"/>
        <v>0</v>
      </c>
      <c r="G9" s="2">
        <f t="shared" si="1"/>
        <v>0.56000000000000005</v>
      </c>
      <c r="I9" s="2">
        <f t="shared" si="2"/>
        <v>11.8</v>
      </c>
      <c r="K9" s="2">
        <f t="shared" si="3"/>
        <v>5.52</v>
      </c>
      <c r="M9" s="2">
        <f t="shared" si="4"/>
        <v>0</v>
      </c>
      <c r="O9" s="2">
        <f t="shared" si="5"/>
        <v>0</v>
      </c>
      <c r="Q9" s="2">
        <f t="shared" si="9"/>
        <v>3.04</v>
      </c>
      <c r="S9" s="2">
        <f t="shared" si="10"/>
        <v>26.68</v>
      </c>
      <c r="U9" s="2">
        <f t="shared" si="6"/>
        <v>94.44</v>
      </c>
      <c r="V9"/>
      <c r="W9" s="2">
        <f t="shared" si="7"/>
        <v>188.88</v>
      </c>
    </row>
    <row r="10" spans="1:53" x14ac:dyDescent="0.25">
      <c r="A10" s="13">
        <v>5</v>
      </c>
      <c r="C10" s="2">
        <f t="shared" si="8"/>
        <v>58.550000000000004</v>
      </c>
      <c r="E10" s="2">
        <f t="shared" si="0"/>
        <v>0</v>
      </c>
      <c r="G10" s="2">
        <f t="shared" si="1"/>
        <v>0.70000000000000007</v>
      </c>
      <c r="I10" s="2">
        <f t="shared" si="2"/>
        <v>14.75</v>
      </c>
      <c r="K10" s="2">
        <f t="shared" si="3"/>
        <v>6.8999999999999995</v>
      </c>
      <c r="M10" s="2">
        <f t="shared" si="4"/>
        <v>0</v>
      </c>
      <c r="O10" s="2">
        <f t="shared" si="5"/>
        <v>0</v>
      </c>
      <c r="Q10" s="2">
        <f t="shared" si="9"/>
        <v>3.8</v>
      </c>
      <c r="S10" s="2">
        <f t="shared" si="10"/>
        <v>33.35</v>
      </c>
      <c r="U10" s="2">
        <f t="shared" si="6"/>
        <v>118.05000000000001</v>
      </c>
      <c r="V10"/>
      <c r="W10" s="2">
        <f t="shared" si="7"/>
        <v>236.10000000000002</v>
      </c>
    </row>
    <row r="11" spans="1:53" x14ac:dyDescent="0.25">
      <c r="A11" s="13">
        <v>6</v>
      </c>
      <c r="C11" s="2">
        <f t="shared" si="8"/>
        <v>70.260000000000005</v>
      </c>
      <c r="E11" s="2">
        <f t="shared" si="0"/>
        <v>0</v>
      </c>
      <c r="G11" s="2">
        <f t="shared" si="1"/>
        <v>0.84000000000000008</v>
      </c>
      <c r="I11" s="2">
        <f t="shared" si="2"/>
        <v>17.700000000000003</v>
      </c>
      <c r="K11" s="2">
        <f t="shared" si="3"/>
        <v>8.2799999999999994</v>
      </c>
      <c r="M11" s="2">
        <f t="shared" si="4"/>
        <v>0</v>
      </c>
      <c r="O11" s="2">
        <f t="shared" si="5"/>
        <v>0</v>
      </c>
      <c r="Q11" s="2">
        <f t="shared" si="9"/>
        <v>4.5600000000000005</v>
      </c>
      <c r="S11" s="2">
        <f t="shared" si="10"/>
        <v>40.019999999999996</v>
      </c>
      <c r="U11" s="2">
        <f t="shared" si="6"/>
        <v>141.66000000000003</v>
      </c>
      <c r="V11"/>
      <c r="W11" s="2">
        <f t="shared" si="7"/>
        <v>283.32000000000005</v>
      </c>
    </row>
    <row r="12" spans="1:53" x14ac:dyDescent="0.25">
      <c r="A12" s="13">
        <v>7</v>
      </c>
      <c r="C12" s="2">
        <f t="shared" si="8"/>
        <v>81.97</v>
      </c>
      <c r="E12" s="2">
        <f t="shared" si="0"/>
        <v>0</v>
      </c>
      <c r="G12" s="2">
        <f t="shared" si="1"/>
        <v>0.98000000000000009</v>
      </c>
      <c r="I12" s="2">
        <f t="shared" si="2"/>
        <v>20.650000000000002</v>
      </c>
      <c r="K12" s="2">
        <f t="shared" si="3"/>
        <v>9.66</v>
      </c>
      <c r="M12" s="2">
        <f t="shared" si="4"/>
        <v>0</v>
      </c>
      <c r="O12" s="2">
        <f t="shared" si="5"/>
        <v>0</v>
      </c>
      <c r="Q12" s="2">
        <f t="shared" si="9"/>
        <v>5.32</v>
      </c>
      <c r="S12" s="2">
        <f t="shared" si="10"/>
        <v>46.69</v>
      </c>
      <c r="U12" s="2">
        <f t="shared" si="6"/>
        <v>165.27</v>
      </c>
      <c r="V12"/>
      <c r="W12" s="2">
        <f t="shared" si="7"/>
        <v>330.54</v>
      </c>
    </row>
    <row r="13" spans="1:53" x14ac:dyDescent="0.25">
      <c r="A13" s="13">
        <v>8</v>
      </c>
      <c r="C13" s="2">
        <f t="shared" si="8"/>
        <v>93.68</v>
      </c>
      <c r="E13" s="2">
        <f t="shared" si="0"/>
        <v>0</v>
      </c>
      <c r="G13" s="2">
        <f t="shared" si="1"/>
        <v>1.1200000000000001</v>
      </c>
      <c r="I13" s="2">
        <f t="shared" si="2"/>
        <v>23.6</v>
      </c>
      <c r="K13" s="2">
        <f t="shared" si="3"/>
        <v>11.04</v>
      </c>
      <c r="M13" s="2">
        <f t="shared" si="4"/>
        <v>0</v>
      </c>
      <c r="O13" s="2">
        <f t="shared" si="5"/>
        <v>0</v>
      </c>
      <c r="Q13" s="2">
        <f t="shared" si="9"/>
        <v>6.08</v>
      </c>
      <c r="S13" s="2">
        <f t="shared" si="10"/>
        <v>53.36</v>
      </c>
      <c r="U13" s="2">
        <f t="shared" si="6"/>
        <v>188.88</v>
      </c>
      <c r="V13"/>
      <c r="W13" s="2">
        <f t="shared" si="7"/>
        <v>377.76</v>
      </c>
    </row>
    <row r="14" spans="1:53" x14ac:dyDescent="0.25">
      <c r="A14" s="13">
        <v>9</v>
      </c>
      <c r="C14" s="2">
        <f t="shared" si="8"/>
        <v>105.39000000000001</v>
      </c>
      <c r="E14" s="2">
        <f t="shared" si="0"/>
        <v>0</v>
      </c>
      <c r="G14" s="2">
        <f t="shared" si="1"/>
        <v>1.2600000000000002</v>
      </c>
      <c r="I14" s="2">
        <f t="shared" si="2"/>
        <v>26.55</v>
      </c>
      <c r="K14" s="2">
        <f t="shared" si="3"/>
        <v>12.419999999999998</v>
      </c>
      <c r="M14" s="2">
        <f t="shared" si="4"/>
        <v>0</v>
      </c>
      <c r="O14" s="2">
        <f t="shared" si="5"/>
        <v>0</v>
      </c>
      <c r="Q14" s="2">
        <f t="shared" si="9"/>
        <v>6.84</v>
      </c>
      <c r="S14" s="2">
        <f t="shared" si="10"/>
        <v>60.03</v>
      </c>
      <c r="U14" s="2">
        <f t="shared" si="6"/>
        <v>212.49</v>
      </c>
      <c r="V14"/>
      <c r="W14" s="2">
        <f t="shared" si="7"/>
        <v>424.98</v>
      </c>
    </row>
    <row r="15" spans="1:53" x14ac:dyDescent="0.25">
      <c r="A15" s="13">
        <v>10</v>
      </c>
      <c r="C15" s="2">
        <f t="shared" si="8"/>
        <v>117.10000000000001</v>
      </c>
      <c r="E15" s="2">
        <f t="shared" si="0"/>
        <v>0</v>
      </c>
      <c r="G15" s="2">
        <f t="shared" si="1"/>
        <v>1.4000000000000001</v>
      </c>
      <c r="I15" s="2">
        <f t="shared" si="2"/>
        <v>29.5</v>
      </c>
      <c r="K15" s="2">
        <f t="shared" si="3"/>
        <v>13.799999999999999</v>
      </c>
      <c r="M15" s="2">
        <f t="shared" si="4"/>
        <v>0</v>
      </c>
      <c r="O15" s="2">
        <f t="shared" si="5"/>
        <v>0</v>
      </c>
      <c r="Q15" s="2">
        <f t="shared" si="9"/>
        <v>7.6</v>
      </c>
      <c r="S15" s="2">
        <f t="shared" si="10"/>
        <v>66.7</v>
      </c>
      <c r="U15" s="2">
        <f t="shared" si="6"/>
        <v>236.10000000000002</v>
      </c>
      <c r="V15"/>
      <c r="W15" s="2">
        <f t="shared" si="7"/>
        <v>472.20000000000005</v>
      </c>
    </row>
    <row r="16" spans="1:53" x14ac:dyDescent="0.25">
      <c r="A16" s="13">
        <v>11</v>
      </c>
      <c r="C16" s="2">
        <f t="shared" si="8"/>
        <v>128.81</v>
      </c>
      <c r="E16" s="2">
        <f t="shared" si="0"/>
        <v>0</v>
      </c>
      <c r="G16" s="2">
        <f t="shared" si="1"/>
        <v>1.54</v>
      </c>
      <c r="I16" s="2">
        <f t="shared" si="2"/>
        <v>32.450000000000003</v>
      </c>
      <c r="K16" s="2">
        <f t="shared" si="3"/>
        <v>15.18</v>
      </c>
      <c r="M16" s="2">
        <f t="shared" si="4"/>
        <v>0</v>
      </c>
      <c r="O16" s="2">
        <f t="shared" si="5"/>
        <v>0</v>
      </c>
      <c r="Q16" s="2">
        <f t="shared" si="9"/>
        <v>8.36</v>
      </c>
      <c r="S16" s="2">
        <f t="shared" si="10"/>
        <v>73.37</v>
      </c>
      <c r="U16" s="2">
        <f t="shared" si="6"/>
        <v>259.71000000000004</v>
      </c>
      <c r="V16"/>
      <c r="W16" s="2">
        <f t="shared" si="7"/>
        <v>519.42000000000007</v>
      </c>
    </row>
    <row r="17" spans="1:25" x14ac:dyDescent="0.25">
      <c r="A17" s="13">
        <v>12</v>
      </c>
      <c r="C17" s="2">
        <f t="shared" si="8"/>
        <v>140.52000000000001</v>
      </c>
      <c r="E17" s="2">
        <f t="shared" si="0"/>
        <v>0</v>
      </c>
      <c r="G17" s="2">
        <f t="shared" si="1"/>
        <v>1.6800000000000002</v>
      </c>
      <c r="I17" s="2">
        <f t="shared" si="2"/>
        <v>35.400000000000006</v>
      </c>
      <c r="K17" s="2">
        <f t="shared" si="3"/>
        <v>16.559999999999999</v>
      </c>
      <c r="M17" s="2">
        <f t="shared" si="4"/>
        <v>0</v>
      </c>
      <c r="O17" s="2">
        <f t="shared" si="5"/>
        <v>0</v>
      </c>
      <c r="Q17" s="2">
        <f t="shared" si="9"/>
        <v>9.120000000000001</v>
      </c>
      <c r="S17" s="2">
        <f t="shared" si="10"/>
        <v>80.039999999999992</v>
      </c>
      <c r="U17" s="2">
        <f t="shared" si="6"/>
        <v>283.32000000000005</v>
      </c>
      <c r="V17"/>
      <c r="W17" s="2">
        <f t="shared" si="7"/>
        <v>566.6400000000001</v>
      </c>
      <c r="Y17" s="2"/>
    </row>
    <row r="18" spans="1:25" x14ac:dyDescent="0.25">
      <c r="C18" s="18"/>
      <c r="G18" s="18"/>
      <c r="I18" s="16"/>
      <c r="K18" s="16"/>
      <c r="M18" s="16"/>
      <c r="O18" s="16"/>
      <c r="Q18" s="16"/>
      <c r="S18" s="16"/>
      <c r="U18" s="16"/>
      <c r="V18"/>
    </row>
    <row r="19" spans="1:25" x14ac:dyDescent="0.25">
      <c r="A19" s="5" t="s">
        <v>21</v>
      </c>
      <c r="C19" s="6" t="s">
        <v>3</v>
      </c>
      <c r="D19" s="19"/>
      <c r="E19" s="6" t="s">
        <v>4</v>
      </c>
      <c r="F19" s="6"/>
      <c r="G19" s="6" t="s">
        <v>5</v>
      </c>
      <c r="H19" s="19"/>
      <c r="I19" s="6" t="s">
        <v>28</v>
      </c>
      <c r="J19" s="6"/>
      <c r="K19" s="6" t="s">
        <v>6</v>
      </c>
      <c r="L19" s="6"/>
      <c r="M19" s="6" t="s">
        <v>7</v>
      </c>
      <c r="N19" s="6"/>
      <c r="O19" s="6" t="s">
        <v>8</v>
      </c>
      <c r="P19" s="6"/>
      <c r="Q19" s="6" t="s">
        <v>9</v>
      </c>
      <c r="R19" s="7"/>
      <c r="S19" s="8" t="s">
        <v>29</v>
      </c>
      <c r="T19"/>
      <c r="U19" s="20" t="s">
        <v>30</v>
      </c>
      <c r="V19"/>
      <c r="W19"/>
    </row>
    <row r="20" spans="1:25" ht="30" x14ac:dyDescent="0.25">
      <c r="A20" s="9" t="s">
        <v>11</v>
      </c>
      <c r="B20" s="10"/>
      <c r="C20" s="10" t="s">
        <v>12</v>
      </c>
      <c r="D20" s="21"/>
      <c r="E20" s="10" t="s">
        <v>13</v>
      </c>
      <c r="F20" s="10"/>
      <c r="G20" s="10" t="s">
        <v>14</v>
      </c>
      <c r="H20" s="21"/>
      <c r="I20" s="11" t="s">
        <v>31</v>
      </c>
      <c r="J20" s="10"/>
      <c r="K20" s="10" t="s">
        <v>15</v>
      </c>
      <c r="L20" s="10"/>
      <c r="M20" s="11" t="s">
        <v>16</v>
      </c>
      <c r="N20" s="10"/>
      <c r="O20" s="11" t="s">
        <v>17</v>
      </c>
      <c r="P20" s="10"/>
      <c r="Q20" s="11" t="s">
        <v>18</v>
      </c>
      <c r="R20" s="10"/>
      <c r="S20" s="10" t="s">
        <v>20</v>
      </c>
      <c r="T20"/>
      <c r="U20" s="21" t="s">
        <v>20</v>
      </c>
      <c r="V20"/>
      <c r="W20" s="17"/>
      <c r="X20" s="2"/>
    </row>
    <row r="21" spans="1:25" x14ac:dyDescent="0.25">
      <c r="A21" s="13">
        <v>1</v>
      </c>
      <c r="B21"/>
      <c r="C21" s="2">
        <f>C6</f>
        <v>11.71</v>
      </c>
      <c r="E21" s="2">
        <f>E6</f>
        <v>0</v>
      </c>
      <c r="G21" s="2">
        <f>G6</f>
        <v>0.14000000000000001</v>
      </c>
      <c r="I21" s="2">
        <f>I6</f>
        <v>2.95</v>
      </c>
      <c r="K21" s="2">
        <f>K6</f>
        <v>1.38</v>
      </c>
      <c r="M21" s="2">
        <f>M6</f>
        <v>0</v>
      </c>
      <c r="O21" s="2">
        <f>O6</f>
        <v>0</v>
      </c>
      <c r="Q21" s="2">
        <f>Q6</f>
        <v>0.76</v>
      </c>
      <c r="S21" s="2">
        <f t="shared" ref="S21:S32" si="11">SUM(C21:R21)</f>
        <v>16.940000000000001</v>
      </c>
      <c r="T21"/>
      <c r="U21" s="2">
        <f>S21*2</f>
        <v>33.880000000000003</v>
      </c>
      <c r="V21"/>
      <c r="X21" s="2"/>
    </row>
    <row r="22" spans="1:25" x14ac:dyDescent="0.25">
      <c r="A22" s="13">
        <v>2</v>
      </c>
      <c r="B22"/>
      <c r="C22" s="2">
        <f>$C$21*A22</f>
        <v>23.42</v>
      </c>
      <c r="E22" s="2">
        <f t="shared" ref="E22:E32" si="12">$E$21*A22</f>
        <v>0</v>
      </c>
      <c r="G22" s="2">
        <f t="shared" ref="G22:G32" si="13">$G$21*A22</f>
        <v>0.28000000000000003</v>
      </c>
      <c r="I22" s="2">
        <f t="shared" ref="I22:I32" si="14">$I$21*A22</f>
        <v>5.9</v>
      </c>
      <c r="K22" s="2">
        <f t="shared" ref="K22:K32" si="15">$K$21*A22</f>
        <v>2.76</v>
      </c>
      <c r="M22" s="2">
        <f t="shared" ref="M22:M32" si="16">$M$21*A22</f>
        <v>0</v>
      </c>
      <c r="O22" s="2">
        <f t="shared" ref="O22:O32" si="17">$O$21*A22</f>
        <v>0</v>
      </c>
      <c r="Q22" s="2">
        <f>$Q$21*A22</f>
        <v>1.52</v>
      </c>
      <c r="S22" s="2">
        <f t="shared" si="11"/>
        <v>33.880000000000003</v>
      </c>
      <c r="T22"/>
      <c r="U22" s="2">
        <f t="shared" ref="U22:U32" si="18">S22*2</f>
        <v>67.760000000000005</v>
      </c>
      <c r="V22"/>
      <c r="X22" s="2"/>
    </row>
    <row r="23" spans="1:25" x14ac:dyDescent="0.25">
      <c r="A23" s="13">
        <v>3</v>
      </c>
      <c r="B23"/>
      <c r="C23" s="2">
        <f t="shared" ref="C23:C32" si="19">$C$21*A23</f>
        <v>35.130000000000003</v>
      </c>
      <c r="E23" s="2">
        <f t="shared" si="12"/>
        <v>0</v>
      </c>
      <c r="G23" s="2">
        <f t="shared" si="13"/>
        <v>0.42000000000000004</v>
      </c>
      <c r="I23" s="2">
        <f t="shared" si="14"/>
        <v>8.8500000000000014</v>
      </c>
      <c r="K23" s="2">
        <f t="shared" si="15"/>
        <v>4.1399999999999997</v>
      </c>
      <c r="M23" s="2">
        <f t="shared" si="16"/>
        <v>0</v>
      </c>
      <c r="O23" s="2">
        <f t="shared" si="17"/>
        <v>0</v>
      </c>
      <c r="Q23" s="2">
        <f t="shared" ref="Q23:Q32" si="20">$Q$21*A23</f>
        <v>2.2800000000000002</v>
      </c>
      <c r="S23" s="2">
        <f t="shared" si="11"/>
        <v>50.820000000000007</v>
      </c>
      <c r="T23"/>
      <c r="U23" s="2">
        <f t="shared" si="18"/>
        <v>101.64000000000001</v>
      </c>
      <c r="V23"/>
      <c r="X23" s="2"/>
    </row>
    <row r="24" spans="1:25" x14ac:dyDescent="0.25">
      <c r="A24" s="13">
        <v>4</v>
      </c>
      <c r="B24"/>
      <c r="C24" s="2">
        <f t="shared" si="19"/>
        <v>46.84</v>
      </c>
      <c r="E24" s="2">
        <f t="shared" si="12"/>
        <v>0</v>
      </c>
      <c r="G24" s="2">
        <f t="shared" si="13"/>
        <v>0.56000000000000005</v>
      </c>
      <c r="I24" s="2">
        <f t="shared" si="14"/>
        <v>11.8</v>
      </c>
      <c r="K24" s="2">
        <f t="shared" si="15"/>
        <v>5.52</v>
      </c>
      <c r="M24" s="2">
        <f t="shared" si="16"/>
        <v>0</v>
      </c>
      <c r="O24" s="2">
        <f t="shared" si="17"/>
        <v>0</v>
      </c>
      <c r="Q24" s="2">
        <f t="shared" si="20"/>
        <v>3.04</v>
      </c>
      <c r="S24" s="2">
        <f t="shared" si="11"/>
        <v>67.760000000000005</v>
      </c>
      <c r="T24"/>
      <c r="U24" s="2">
        <f t="shared" si="18"/>
        <v>135.52000000000001</v>
      </c>
      <c r="V24"/>
      <c r="W24"/>
    </row>
    <row r="25" spans="1:25" x14ac:dyDescent="0.25">
      <c r="A25" s="13">
        <v>5</v>
      </c>
      <c r="B25"/>
      <c r="C25" s="2">
        <f t="shared" si="19"/>
        <v>58.550000000000004</v>
      </c>
      <c r="E25" s="2">
        <f t="shared" si="12"/>
        <v>0</v>
      </c>
      <c r="G25" s="2">
        <f t="shared" si="13"/>
        <v>0.70000000000000007</v>
      </c>
      <c r="I25" s="2">
        <f t="shared" si="14"/>
        <v>14.75</v>
      </c>
      <c r="K25" s="2">
        <f t="shared" si="15"/>
        <v>6.8999999999999995</v>
      </c>
      <c r="M25" s="2">
        <f t="shared" si="16"/>
        <v>0</v>
      </c>
      <c r="O25" s="2">
        <f t="shared" si="17"/>
        <v>0</v>
      </c>
      <c r="Q25" s="2">
        <f t="shared" si="20"/>
        <v>3.8</v>
      </c>
      <c r="S25" s="2">
        <f t="shared" si="11"/>
        <v>84.7</v>
      </c>
      <c r="T25"/>
      <c r="U25" s="2">
        <f t="shared" si="18"/>
        <v>169.4</v>
      </c>
      <c r="V25"/>
      <c r="W25"/>
    </row>
    <row r="26" spans="1:25" x14ac:dyDescent="0.25">
      <c r="A26" s="13">
        <v>6</v>
      </c>
      <c r="B26"/>
      <c r="C26" s="2">
        <f t="shared" si="19"/>
        <v>70.260000000000005</v>
      </c>
      <c r="E26" s="2">
        <f t="shared" si="12"/>
        <v>0</v>
      </c>
      <c r="G26" s="2">
        <f t="shared" si="13"/>
        <v>0.84000000000000008</v>
      </c>
      <c r="I26" s="2">
        <f t="shared" si="14"/>
        <v>17.700000000000003</v>
      </c>
      <c r="K26" s="2">
        <f t="shared" si="15"/>
        <v>8.2799999999999994</v>
      </c>
      <c r="M26" s="2">
        <f t="shared" si="16"/>
        <v>0</v>
      </c>
      <c r="O26" s="2">
        <f t="shared" si="17"/>
        <v>0</v>
      </c>
      <c r="Q26" s="2">
        <f t="shared" si="20"/>
        <v>4.5600000000000005</v>
      </c>
      <c r="S26" s="2">
        <f t="shared" si="11"/>
        <v>101.64000000000001</v>
      </c>
      <c r="T26"/>
      <c r="U26" s="2">
        <f t="shared" si="18"/>
        <v>203.28000000000003</v>
      </c>
      <c r="V26"/>
      <c r="W26"/>
    </row>
    <row r="27" spans="1:25" x14ac:dyDescent="0.25">
      <c r="A27" s="13">
        <v>7</v>
      </c>
      <c r="B27"/>
      <c r="C27" s="2">
        <f t="shared" si="19"/>
        <v>81.97</v>
      </c>
      <c r="E27" s="2">
        <f t="shared" si="12"/>
        <v>0</v>
      </c>
      <c r="G27" s="2">
        <f t="shared" si="13"/>
        <v>0.98000000000000009</v>
      </c>
      <c r="I27" s="2">
        <f t="shared" si="14"/>
        <v>20.650000000000002</v>
      </c>
      <c r="K27" s="2">
        <f t="shared" si="15"/>
        <v>9.66</v>
      </c>
      <c r="M27" s="2">
        <f t="shared" si="16"/>
        <v>0</v>
      </c>
      <c r="O27" s="2">
        <f t="shared" si="17"/>
        <v>0</v>
      </c>
      <c r="Q27" s="2">
        <f t="shared" si="20"/>
        <v>5.32</v>
      </c>
      <c r="S27" s="2">
        <f t="shared" si="11"/>
        <v>118.58000000000001</v>
      </c>
      <c r="T27"/>
      <c r="U27" s="2">
        <f t="shared" si="18"/>
        <v>237.16000000000003</v>
      </c>
      <c r="V27"/>
      <c r="W27"/>
    </row>
    <row r="28" spans="1:25" x14ac:dyDescent="0.25">
      <c r="A28" s="13">
        <v>8</v>
      </c>
      <c r="B28"/>
      <c r="C28" s="2">
        <f t="shared" si="19"/>
        <v>93.68</v>
      </c>
      <c r="E28" s="2">
        <f t="shared" si="12"/>
        <v>0</v>
      </c>
      <c r="G28" s="2">
        <f t="shared" si="13"/>
        <v>1.1200000000000001</v>
      </c>
      <c r="I28" s="2">
        <f t="shared" si="14"/>
        <v>23.6</v>
      </c>
      <c r="K28" s="2">
        <f t="shared" si="15"/>
        <v>11.04</v>
      </c>
      <c r="M28" s="2">
        <f t="shared" si="16"/>
        <v>0</v>
      </c>
      <c r="O28" s="2">
        <f t="shared" si="17"/>
        <v>0</v>
      </c>
      <c r="Q28" s="2">
        <f t="shared" si="20"/>
        <v>6.08</v>
      </c>
      <c r="S28" s="2">
        <f t="shared" si="11"/>
        <v>135.52000000000001</v>
      </c>
      <c r="T28"/>
      <c r="U28" s="2">
        <f t="shared" si="18"/>
        <v>271.04000000000002</v>
      </c>
      <c r="V28"/>
      <c r="W28"/>
    </row>
    <row r="29" spans="1:25" x14ac:dyDescent="0.25">
      <c r="A29" s="13">
        <v>9</v>
      </c>
      <c r="B29"/>
      <c r="C29" s="2">
        <f t="shared" si="19"/>
        <v>105.39000000000001</v>
      </c>
      <c r="E29" s="2">
        <f t="shared" si="12"/>
        <v>0</v>
      </c>
      <c r="G29" s="2">
        <f t="shared" si="13"/>
        <v>1.2600000000000002</v>
      </c>
      <c r="I29" s="2">
        <f t="shared" si="14"/>
        <v>26.55</v>
      </c>
      <c r="K29" s="2">
        <f t="shared" si="15"/>
        <v>12.419999999999998</v>
      </c>
      <c r="M29" s="2">
        <f t="shared" si="16"/>
        <v>0</v>
      </c>
      <c r="O29" s="2">
        <f t="shared" si="17"/>
        <v>0</v>
      </c>
      <c r="Q29" s="2">
        <f t="shared" si="20"/>
        <v>6.84</v>
      </c>
      <c r="S29" s="2">
        <f t="shared" si="11"/>
        <v>152.46</v>
      </c>
      <c r="T29"/>
      <c r="U29" s="2">
        <f t="shared" si="18"/>
        <v>304.92</v>
      </c>
      <c r="V29"/>
      <c r="W29"/>
    </row>
    <row r="30" spans="1:25" x14ac:dyDescent="0.25">
      <c r="A30" s="13">
        <v>10</v>
      </c>
      <c r="B30"/>
      <c r="C30" s="2">
        <f t="shared" si="19"/>
        <v>117.10000000000001</v>
      </c>
      <c r="E30" s="2">
        <f t="shared" si="12"/>
        <v>0</v>
      </c>
      <c r="G30" s="2">
        <f t="shared" si="13"/>
        <v>1.4000000000000001</v>
      </c>
      <c r="I30" s="2">
        <f t="shared" si="14"/>
        <v>29.5</v>
      </c>
      <c r="K30" s="2">
        <f t="shared" si="15"/>
        <v>13.799999999999999</v>
      </c>
      <c r="M30" s="2">
        <f t="shared" si="16"/>
        <v>0</v>
      </c>
      <c r="O30" s="2">
        <f t="shared" si="17"/>
        <v>0</v>
      </c>
      <c r="Q30" s="2">
        <f t="shared" si="20"/>
        <v>7.6</v>
      </c>
      <c r="S30" s="2">
        <f t="shared" si="11"/>
        <v>169.4</v>
      </c>
      <c r="T30"/>
      <c r="U30" s="2">
        <f t="shared" si="18"/>
        <v>338.8</v>
      </c>
      <c r="V30"/>
      <c r="W30"/>
    </row>
    <row r="31" spans="1:25" x14ac:dyDescent="0.25">
      <c r="A31" s="13">
        <v>11</v>
      </c>
      <c r="B31"/>
      <c r="C31" s="2">
        <f t="shared" si="19"/>
        <v>128.81</v>
      </c>
      <c r="E31" s="2">
        <f t="shared" si="12"/>
        <v>0</v>
      </c>
      <c r="G31" s="2">
        <f t="shared" si="13"/>
        <v>1.54</v>
      </c>
      <c r="I31" s="2">
        <f t="shared" si="14"/>
        <v>32.450000000000003</v>
      </c>
      <c r="K31" s="2">
        <f t="shared" si="15"/>
        <v>15.18</v>
      </c>
      <c r="M31" s="2">
        <f t="shared" si="16"/>
        <v>0</v>
      </c>
      <c r="O31" s="2">
        <f t="shared" si="17"/>
        <v>0</v>
      </c>
      <c r="Q31" s="2">
        <f t="shared" si="20"/>
        <v>8.36</v>
      </c>
      <c r="S31" s="2">
        <f t="shared" si="11"/>
        <v>186.34000000000003</v>
      </c>
      <c r="T31"/>
      <c r="U31" s="2">
        <f t="shared" si="18"/>
        <v>372.68000000000006</v>
      </c>
      <c r="V31"/>
      <c r="W31"/>
    </row>
    <row r="32" spans="1:25" x14ac:dyDescent="0.25">
      <c r="A32" s="13">
        <v>12</v>
      </c>
      <c r="B32"/>
      <c r="C32" s="2">
        <f t="shared" si="19"/>
        <v>140.52000000000001</v>
      </c>
      <c r="E32" s="2">
        <f t="shared" si="12"/>
        <v>0</v>
      </c>
      <c r="G32" s="2">
        <f t="shared" si="13"/>
        <v>1.6800000000000002</v>
      </c>
      <c r="I32" s="2">
        <f t="shared" si="14"/>
        <v>35.400000000000006</v>
      </c>
      <c r="K32" s="2">
        <f t="shared" si="15"/>
        <v>16.559999999999999</v>
      </c>
      <c r="M32" s="2">
        <f t="shared" si="16"/>
        <v>0</v>
      </c>
      <c r="O32" s="2">
        <f t="shared" si="17"/>
        <v>0</v>
      </c>
      <c r="Q32" s="2">
        <f t="shared" si="20"/>
        <v>9.120000000000001</v>
      </c>
      <c r="S32" s="2">
        <f t="shared" si="11"/>
        <v>203.28000000000003</v>
      </c>
      <c r="T32"/>
      <c r="U32" s="2">
        <f t="shared" si="18"/>
        <v>406.56000000000006</v>
      </c>
      <c r="V32"/>
      <c r="W32"/>
    </row>
    <row r="33" spans="1:23" x14ac:dyDescent="0.25">
      <c r="A33" s="13"/>
      <c r="V33"/>
      <c r="W33"/>
    </row>
  </sheetData>
  <pageMargins left="0.25" right="0.25" top="0.5" bottom="0.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06A3-ADDC-401A-97C4-2408296940B5}">
  <dimension ref="A1:AW36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12.5703125" customWidth="1"/>
    <col min="2" max="2" width="2" customWidth="1"/>
    <col min="3" max="3" width="12.5703125" customWidth="1"/>
    <col min="4" max="4" width="2" style="2" customWidth="1"/>
    <col min="5" max="5" width="14.140625" style="2" customWidth="1"/>
    <col min="6" max="6" width="2" style="2" customWidth="1"/>
    <col min="7" max="7" width="14.140625" style="2" customWidth="1"/>
    <col min="8" max="8" width="2" style="2" customWidth="1"/>
    <col min="9" max="9" width="14.140625" style="2" customWidth="1"/>
    <col min="10" max="10" width="2" style="2" customWidth="1"/>
    <col min="11" max="11" width="14.140625" style="2" customWidth="1"/>
    <col min="12" max="12" width="1.7109375" style="2" customWidth="1"/>
    <col min="13" max="13" width="14.140625" style="2" customWidth="1"/>
    <col min="14" max="14" width="1.7109375" style="2" customWidth="1"/>
    <col min="15" max="15" width="14.140625" style="2" customWidth="1"/>
    <col min="16" max="16" width="2" style="2" customWidth="1"/>
    <col min="17" max="17" width="14.140625" style="2" customWidth="1"/>
    <col min="18" max="18" width="2" style="2" customWidth="1"/>
    <col min="19" max="19" width="14.140625" style="2" customWidth="1"/>
    <col min="21" max="21" width="10.140625" bestFit="1" customWidth="1"/>
    <col min="25" max="25" width="12.85546875" bestFit="1" customWidth="1"/>
    <col min="27" max="27" width="12.5703125" bestFit="1" customWidth="1"/>
    <col min="28" max="28" width="11.140625" customWidth="1"/>
  </cols>
  <sheetData>
    <row r="1" spans="1:49" ht="18.75" x14ac:dyDescent="0.3">
      <c r="A1" s="1" t="s">
        <v>0</v>
      </c>
      <c r="B1" s="1"/>
      <c r="C1" s="1"/>
    </row>
    <row r="2" spans="1:49" x14ac:dyDescent="0.25">
      <c r="A2" s="3" t="s">
        <v>1</v>
      </c>
      <c r="B2" s="3"/>
      <c r="C2" s="3"/>
    </row>
    <row r="3" spans="1:49" x14ac:dyDescent="0.25">
      <c r="C3" s="4"/>
    </row>
    <row r="4" spans="1:49" x14ac:dyDescent="0.25">
      <c r="A4" s="5" t="s">
        <v>2</v>
      </c>
      <c r="B4" s="5"/>
      <c r="C4" s="6" t="s">
        <v>3</v>
      </c>
      <c r="E4" s="6" t="s">
        <v>4</v>
      </c>
      <c r="F4" s="6"/>
      <c r="G4" s="6" t="s">
        <v>5</v>
      </c>
      <c r="H4" s="6"/>
      <c r="I4" s="6" t="s">
        <v>6</v>
      </c>
      <c r="J4" s="6"/>
      <c r="K4" s="6" t="s">
        <v>7</v>
      </c>
      <c r="L4" s="6"/>
      <c r="M4" s="6" t="s">
        <v>8</v>
      </c>
      <c r="N4" s="6"/>
      <c r="O4" s="6" t="s">
        <v>9</v>
      </c>
      <c r="P4" s="7"/>
      <c r="Q4" s="8" t="s">
        <v>10</v>
      </c>
      <c r="R4" s="7"/>
      <c r="S4" s="8"/>
    </row>
    <row r="5" spans="1:49" s="12" customFormat="1" ht="30" x14ac:dyDescent="0.25">
      <c r="A5" s="9" t="s">
        <v>11</v>
      </c>
      <c r="B5" s="9"/>
      <c r="C5" s="10" t="s">
        <v>12</v>
      </c>
      <c r="D5" s="10"/>
      <c r="E5" s="10" t="s">
        <v>13</v>
      </c>
      <c r="F5" s="10"/>
      <c r="G5" s="10" t="s">
        <v>14</v>
      </c>
      <c r="H5" s="10"/>
      <c r="I5" s="10" t="s">
        <v>15</v>
      </c>
      <c r="J5" s="10"/>
      <c r="K5" s="11" t="s">
        <v>16</v>
      </c>
      <c r="L5" s="10"/>
      <c r="M5" s="11" t="s">
        <v>17</v>
      </c>
      <c r="N5" s="10"/>
      <c r="O5" s="11" t="s">
        <v>18</v>
      </c>
      <c r="P5" s="10"/>
      <c r="Q5" s="11" t="s">
        <v>19</v>
      </c>
      <c r="R5" s="10"/>
      <c r="S5" s="10" t="s">
        <v>20</v>
      </c>
      <c r="T5"/>
      <c r="W5"/>
      <c r="X5"/>
      <c r="Y5"/>
      <c r="Z5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x14ac:dyDescent="0.25">
      <c r="A6" s="13">
        <v>1</v>
      </c>
      <c r="B6" s="13"/>
      <c r="C6" s="14">
        <f>ROUND(11.71*0.16,2)</f>
        <v>1.87</v>
      </c>
      <c r="E6" s="14">
        <f>ROUND(0*0.16,2)</f>
        <v>0</v>
      </c>
      <c r="F6" s="14"/>
      <c r="G6" s="14">
        <f>ROUND(0.14*0.16,2)</f>
        <v>0.02</v>
      </c>
      <c r="H6" s="14"/>
      <c r="I6" s="14">
        <f>ROUND(1.38*0.16,2)</f>
        <v>0.22</v>
      </c>
      <c r="J6" s="14"/>
      <c r="K6" s="14">
        <f>ROUND(0*0.16,2)</f>
        <v>0</v>
      </c>
      <c r="L6" s="14"/>
      <c r="M6" s="14">
        <f>ROUND(0*0.16,2)</f>
        <v>0</v>
      </c>
      <c r="N6" s="14"/>
      <c r="O6" s="14">
        <f>ROUND(0.76*0.16,2)</f>
        <v>0.12</v>
      </c>
      <c r="P6" s="14"/>
      <c r="Q6" s="14">
        <v>6.67</v>
      </c>
      <c r="R6" s="14"/>
      <c r="S6" s="2">
        <f>SUM(C6:R6)</f>
        <v>8.9</v>
      </c>
    </row>
    <row r="7" spans="1:49" x14ac:dyDescent="0.25">
      <c r="A7" s="13">
        <v>2</v>
      </c>
      <c r="B7" s="13"/>
      <c r="C7" s="2">
        <f>$C$6*A7</f>
        <v>3.74</v>
      </c>
      <c r="E7" s="2">
        <f t="shared" ref="E7:E11" si="0">$E$6*A7</f>
        <v>0</v>
      </c>
      <c r="G7" s="2">
        <f>$G$6*A7</f>
        <v>0.04</v>
      </c>
      <c r="I7" s="2">
        <f>$I$6*A7</f>
        <v>0.44</v>
      </c>
      <c r="K7" s="2">
        <f t="shared" ref="K7:K11" si="1">$K$6*A7</f>
        <v>0</v>
      </c>
      <c r="M7" s="2">
        <f t="shared" ref="M7:M11" si="2">$M$6*A7</f>
        <v>0</v>
      </c>
      <c r="O7" s="2">
        <f>$O$6*A7</f>
        <v>0.24</v>
      </c>
      <c r="Q7" s="2">
        <f>$Q$6*A7</f>
        <v>13.34</v>
      </c>
      <c r="S7" s="2">
        <f t="shared" ref="S7:S17" si="3">SUM(C7:R7)</f>
        <v>17.8</v>
      </c>
    </row>
    <row r="8" spans="1:49" x14ac:dyDescent="0.25">
      <c r="A8" s="13">
        <v>3</v>
      </c>
      <c r="B8" s="13"/>
      <c r="C8" s="2">
        <f t="shared" ref="C8:C11" si="4">$C$6*A8</f>
        <v>5.61</v>
      </c>
      <c r="E8" s="2">
        <f t="shared" si="0"/>
        <v>0</v>
      </c>
      <c r="G8" s="2">
        <f t="shared" ref="G8:G11" si="5">$G$6*A8</f>
        <v>0.06</v>
      </c>
      <c r="I8" s="2">
        <f t="shared" ref="I8:I11" si="6">$I$6*A8</f>
        <v>0.66</v>
      </c>
      <c r="K8" s="2">
        <f t="shared" si="1"/>
        <v>0</v>
      </c>
      <c r="M8" s="2">
        <f t="shared" si="2"/>
        <v>0</v>
      </c>
      <c r="O8" s="2">
        <f t="shared" ref="O8:O11" si="7">$O$6*A8</f>
        <v>0.36</v>
      </c>
      <c r="Q8" s="2">
        <f t="shared" ref="Q8:Q11" si="8">$Q$6*A8</f>
        <v>20.009999999999998</v>
      </c>
      <c r="S8" s="2">
        <f t="shared" si="3"/>
        <v>26.7</v>
      </c>
    </row>
    <row r="9" spans="1:49" x14ac:dyDescent="0.25">
      <c r="A9" s="13">
        <v>4</v>
      </c>
      <c r="B9" s="13"/>
      <c r="C9" s="2">
        <f t="shared" si="4"/>
        <v>7.48</v>
      </c>
      <c r="E9" s="2">
        <f t="shared" si="0"/>
        <v>0</v>
      </c>
      <c r="G9" s="2">
        <f t="shared" si="5"/>
        <v>0.08</v>
      </c>
      <c r="I9" s="2">
        <f t="shared" si="6"/>
        <v>0.88</v>
      </c>
      <c r="K9" s="2">
        <f t="shared" si="1"/>
        <v>0</v>
      </c>
      <c r="M9" s="2">
        <f t="shared" si="2"/>
        <v>0</v>
      </c>
      <c r="O9" s="2">
        <f t="shared" si="7"/>
        <v>0.48</v>
      </c>
      <c r="Q9" s="2">
        <f t="shared" si="8"/>
        <v>26.68</v>
      </c>
      <c r="S9" s="2">
        <f t="shared" si="3"/>
        <v>35.6</v>
      </c>
    </row>
    <row r="10" spans="1:49" x14ac:dyDescent="0.25">
      <c r="A10" s="13">
        <v>5</v>
      </c>
      <c r="B10" s="13"/>
      <c r="C10" s="2">
        <f t="shared" si="4"/>
        <v>9.3500000000000014</v>
      </c>
      <c r="E10" s="2">
        <f t="shared" si="0"/>
        <v>0</v>
      </c>
      <c r="G10" s="2">
        <f t="shared" si="5"/>
        <v>0.1</v>
      </c>
      <c r="I10" s="2">
        <f t="shared" si="6"/>
        <v>1.1000000000000001</v>
      </c>
      <c r="K10" s="2">
        <f t="shared" si="1"/>
        <v>0</v>
      </c>
      <c r="M10" s="2">
        <f t="shared" si="2"/>
        <v>0</v>
      </c>
      <c r="O10" s="2">
        <f t="shared" si="7"/>
        <v>0.6</v>
      </c>
      <c r="Q10" s="2">
        <f t="shared" si="8"/>
        <v>33.35</v>
      </c>
      <c r="S10" s="2">
        <f t="shared" si="3"/>
        <v>44.5</v>
      </c>
    </row>
    <row r="11" spans="1:49" x14ac:dyDescent="0.25">
      <c r="A11" s="13">
        <v>6</v>
      </c>
      <c r="B11" s="13"/>
      <c r="C11" s="15">
        <f t="shared" si="4"/>
        <v>11.22</v>
      </c>
      <c r="E11" s="15">
        <f t="shared" si="0"/>
        <v>0</v>
      </c>
      <c r="G11" s="15">
        <f t="shared" si="5"/>
        <v>0.12</v>
      </c>
      <c r="I11" s="15">
        <f t="shared" si="6"/>
        <v>1.32</v>
      </c>
      <c r="K11" s="15">
        <f t="shared" si="1"/>
        <v>0</v>
      </c>
      <c r="M11" s="15">
        <f t="shared" si="2"/>
        <v>0</v>
      </c>
      <c r="O11" s="15">
        <f t="shared" si="7"/>
        <v>0.72</v>
      </c>
      <c r="Q11" s="15">
        <f t="shared" si="8"/>
        <v>40.019999999999996</v>
      </c>
      <c r="S11" s="15">
        <f t="shared" si="3"/>
        <v>53.4</v>
      </c>
    </row>
    <row r="12" spans="1:49" x14ac:dyDescent="0.25">
      <c r="A12" s="13">
        <v>7</v>
      </c>
      <c r="B12" s="13"/>
      <c r="C12" s="2">
        <f>C11</f>
        <v>11.22</v>
      </c>
      <c r="E12" s="2">
        <f>E11</f>
        <v>0</v>
      </c>
      <c r="G12" s="2">
        <f>G11</f>
        <v>0.12</v>
      </c>
      <c r="I12" s="2">
        <f>I11</f>
        <v>1.32</v>
      </c>
      <c r="K12" s="2">
        <f>K11</f>
        <v>0</v>
      </c>
      <c r="M12" s="2">
        <f>M11</f>
        <v>0</v>
      </c>
      <c r="O12" s="2">
        <f>O11</f>
        <v>0.72</v>
      </c>
      <c r="Q12" s="2">
        <f>Q11</f>
        <v>40.019999999999996</v>
      </c>
      <c r="S12" s="2">
        <f t="shared" si="3"/>
        <v>53.4</v>
      </c>
    </row>
    <row r="13" spans="1:49" x14ac:dyDescent="0.25">
      <c r="A13" s="13">
        <v>8</v>
      </c>
      <c r="B13" s="13"/>
      <c r="C13" s="2">
        <f t="shared" ref="C13:C17" si="9">C12</f>
        <v>11.22</v>
      </c>
      <c r="E13" s="2">
        <f t="shared" ref="E13:G17" si="10">E12</f>
        <v>0</v>
      </c>
      <c r="G13" s="2">
        <f t="shared" si="10"/>
        <v>0.12</v>
      </c>
      <c r="I13" s="2">
        <f t="shared" ref="I13:I17" si="11">I12</f>
        <v>1.32</v>
      </c>
      <c r="K13" s="2">
        <f t="shared" ref="K13:K17" si="12">K12</f>
        <v>0</v>
      </c>
      <c r="M13" s="2">
        <f t="shared" ref="M13:O17" si="13">M12</f>
        <v>0</v>
      </c>
      <c r="O13" s="2">
        <f t="shared" si="13"/>
        <v>0.72</v>
      </c>
      <c r="Q13" s="2">
        <f t="shared" ref="Q13:Q15" si="14">Q12</f>
        <v>40.019999999999996</v>
      </c>
      <c r="S13" s="2">
        <f t="shared" si="3"/>
        <v>53.4</v>
      </c>
    </row>
    <row r="14" spans="1:49" x14ac:dyDescent="0.25">
      <c r="A14" s="13">
        <v>9</v>
      </c>
      <c r="B14" s="13"/>
      <c r="C14" s="2">
        <f t="shared" si="9"/>
        <v>11.22</v>
      </c>
      <c r="E14" s="2">
        <f t="shared" si="10"/>
        <v>0</v>
      </c>
      <c r="G14" s="2">
        <f t="shared" si="10"/>
        <v>0.12</v>
      </c>
      <c r="I14" s="2">
        <f t="shared" si="11"/>
        <v>1.32</v>
      </c>
      <c r="K14" s="2">
        <f t="shared" si="12"/>
        <v>0</v>
      </c>
      <c r="M14" s="2">
        <f t="shared" si="13"/>
        <v>0</v>
      </c>
      <c r="O14" s="2">
        <f t="shared" si="13"/>
        <v>0.72</v>
      </c>
      <c r="Q14" s="2">
        <f t="shared" si="14"/>
        <v>40.019999999999996</v>
      </c>
      <c r="S14" s="2">
        <f t="shared" si="3"/>
        <v>53.4</v>
      </c>
    </row>
    <row r="15" spans="1:49" x14ac:dyDescent="0.25">
      <c r="A15" s="13">
        <v>10</v>
      </c>
      <c r="B15" s="13"/>
      <c r="C15" s="2">
        <f t="shared" si="9"/>
        <v>11.22</v>
      </c>
      <c r="E15" s="2">
        <f t="shared" si="10"/>
        <v>0</v>
      </c>
      <c r="G15" s="2">
        <f t="shared" si="10"/>
        <v>0.12</v>
      </c>
      <c r="I15" s="2">
        <f t="shared" si="11"/>
        <v>1.32</v>
      </c>
      <c r="K15" s="2">
        <f t="shared" si="12"/>
        <v>0</v>
      </c>
      <c r="M15" s="2">
        <f t="shared" si="13"/>
        <v>0</v>
      </c>
      <c r="O15" s="2">
        <f t="shared" si="13"/>
        <v>0.72</v>
      </c>
      <c r="Q15" s="2">
        <f t="shared" si="14"/>
        <v>40.019999999999996</v>
      </c>
      <c r="S15" s="2">
        <f t="shared" si="3"/>
        <v>53.4</v>
      </c>
    </row>
    <row r="16" spans="1:49" x14ac:dyDescent="0.25">
      <c r="A16" s="13">
        <v>11</v>
      </c>
      <c r="B16" s="13"/>
      <c r="C16" s="2">
        <f t="shared" si="9"/>
        <v>11.22</v>
      </c>
      <c r="E16" s="2">
        <f t="shared" si="10"/>
        <v>0</v>
      </c>
      <c r="G16" s="2">
        <f t="shared" si="10"/>
        <v>0.12</v>
      </c>
      <c r="I16" s="2">
        <f t="shared" si="11"/>
        <v>1.32</v>
      </c>
      <c r="K16" s="2">
        <f t="shared" si="12"/>
        <v>0</v>
      </c>
      <c r="M16" s="2">
        <f t="shared" si="13"/>
        <v>0</v>
      </c>
      <c r="O16" s="2">
        <f>O15</f>
        <v>0.72</v>
      </c>
      <c r="Q16" s="2">
        <f>Q15</f>
        <v>40.019999999999996</v>
      </c>
      <c r="S16" s="2">
        <f t="shared" si="3"/>
        <v>53.4</v>
      </c>
    </row>
    <row r="17" spans="1:21" x14ac:dyDescent="0.25">
      <c r="A17" s="13">
        <v>12</v>
      </c>
      <c r="B17" s="13"/>
      <c r="C17" s="2">
        <f t="shared" si="9"/>
        <v>11.22</v>
      </c>
      <c r="E17" s="2">
        <f t="shared" si="10"/>
        <v>0</v>
      </c>
      <c r="G17" s="2">
        <f t="shared" si="10"/>
        <v>0.12</v>
      </c>
      <c r="I17" s="2">
        <f t="shared" si="11"/>
        <v>1.32</v>
      </c>
      <c r="K17" s="2">
        <f t="shared" si="12"/>
        <v>0</v>
      </c>
      <c r="M17" s="2">
        <f t="shared" si="13"/>
        <v>0</v>
      </c>
      <c r="O17" s="2">
        <f t="shared" si="13"/>
        <v>0.72</v>
      </c>
      <c r="Q17" s="2">
        <f t="shared" ref="Q17" si="15">Q16</f>
        <v>40.019999999999996</v>
      </c>
      <c r="S17" s="2">
        <f t="shared" si="3"/>
        <v>53.4</v>
      </c>
      <c r="U17" s="2"/>
    </row>
    <row r="18" spans="1:21" x14ac:dyDescent="0.25">
      <c r="C18" s="4"/>
      <c r="F18" s="16"/>
      <c r="H18" s="16"/>
      <c r="I18" s="16"/>
      <c r="K18" s="16"/>
      <c r="M18" s="16"/>
      <c r="O18" s="16"/>
      <c r="Q18" s="16"/>
      <c r="S18" s="16"/>
    </row>
    <row r="19" spans="1:21" x14ac:dyDescent="0.25">
      <c r="A19" s="5" t="s">
        <v>21</v>
      </c>
      <c r="B19" s="5"/>
      <c r="C19" s="6" t="s">
        <v>3</v>
      </c>
      <c r="E19" s="6" t="s">
        <v>4</v>
      </c>
      <c r="F19" s="6"/>
      <c r="G19" s="6" t="s">
        <v>5</v>
      </c>
      <c r="H19" s="6"/>
      <c r="I19" s="6" t="s">
        <v>6</v>
      </c>
      <c r="J19" s="6"/>
      <c r="K19" s="6" t="s">
        <v>7</v>
      </c>
      <c r="L19" s="6"/>
      <c r="M19" s="6" t="s">
        <v>8</v>
      </c>
      <c r="N19" s="6"/>
      <c r="O19" s="6" t="s">
        <v>9</v>
      </c>
      <c r="P19" s="7"/>
      <c r="Q19" s="8"/>
      <c r="R19"/>
      <c r="S19"/>
    </row>
    <row r="20" spans="1:21" ht="30" x14ac:dyDescent="0.25">
      <c r="A20" s="9" t="s">
        <v>11</v>
      </c>
      <c r="B20" s="9"/>
      <c r="C20" s="10" t="s">
        <v>12</v>
      </c>
      <c r="D20" s="10"/>
      <c r="E20" s="10" t="s">
        <v>13</v>
      </c>
      <c r="F20" s="10"/>
      <c r="G20" s="10" t="s">
        <v>14</v>
      </c>
      <c r="H20" s="10"/>
      <c r="I20" s="10" t="s">
        <v>15</v>
      </c>
      <c r="J20" s="10"/>
      <c r="K20" s="11" t="s">
        <v>16</v>
      </c>
      <c r="L20" s="10"/>
      <c r="M20" s="11" t="s">
        <v>17</v>
      </c>
      <c r="N20" s="10"/>
      <c r="O20" s="11" t="s">
        <v>18</v>
      </c>
      <c r="P20" s="10"/>
      <c r="Q20" s="10" t="s">
        <v>20</v>
      </c>
      <c r="R20"/>
      <c r="S20" s="17"/>
      <c r="T20" s="2"/>
    </row>
    <row r="21" spans="1:21" x14ac:dyDescent="0.25">
      <c r="A21" s="13">
        <v>1</v>
      </c>
      <c r="B21" s="13"/>
      <c r="C21" s="2">
        <f>C6</f>
        <v>1.87</v>
      </c>
      <c r="D21"/>
      <c r="E21" s="2">
        <f>E6</f>
        <v>0</v>
      </c>
      <c r="G21" s="2">
        <f>G6</f>
        <v>0.02</v>
      </c>
      <c r="I21" s="2">
        <f>I6</f>
        <v>0.22</v>
      </c>
      <c r="K21" s="2">
        <f>K6</f>
        <v>0</v>
      </c>
      <c r="M21" s="2">
        <f>M6</f>
        <v>0</v>
      </c>
      <c r="O21" s="2">
        <f>O6</f>
        <v>0.12</v>
      </c>
      <c r="Q21" s="2">
        <f t="shared" ref="Q21:Q32" si="16">SUM(C21:P21)</f>
        <v>2.2300000000000004</v>
      </c>
      <c r="R21"/>
      <c r="T21" s="2"/>
    </row>
    <row r="22" spans="1:21" x14ac:dyDescent="0.25">
      <c r="A22" s="13">
        <v>2</v>
      </c>
      <c r="B22" s="13"/>
      <c r="C22" s="2">
        <f>$C$21*A22</f>
        <v>3.74</v>
      </c>
      <c r="D22"/>
      <c r="E22" s="2">
        <f t="shared" ref="E22:E26" si="17">$E$21*A22</f>
        <v>0</v>
      </c>
      <c r="G22" s="2">
        <f>$G$21*A22</f>
        <v>0.04</v>
      </c>
      <c r="I22" s="2">
        <f>$I$21*A22</f>
        <v>0.44</v>
      </c>
      <c r="K22" s="2">
        <f t="shared" ref="K22:K26" si="18">$K$21*A22</f>
        <v>0</v>
      </c>
      <c r="M22" s="2">
        <f t="shared" ref="M22:M26" si="19">$M$21*A22</f>
        <v>0</v>
      </c>
      <c r="O22" s="2">
        <f>$O$21*A22</f>
        <v>0.24</v>
      </c>
      <c r="Q22" s="2">
        <f t="shared" si="16"/>
        <v>4.4600000000000009</v>
      </c>
      <c r="R22"/>
      <c r="T22" s="2"/>
    </row>
    <row r="23" spans="1:21" x14ac:dyDescent="0.25">
      <c r="A23" s="13">
        <v>3</v>
      </c>
      <c r="B23" s="13"/>
      <c r="C23" s="2">
        <f t="shared" ref="C23:C26" si="20">$C$21*A23</f>
        <v>5.61</v>
      </c>
      <c r="D23"/>
      <c r="E23" s="2">
        <f t="shared" si="17"/>
        <v>0</v>
      </c>
      <c r="G23" s="2">
        <f t="shared" ref="G23:G26" si="21">$G$21*A23</f>
        <v>0.06</v>
      </c>
      <c r="I23" s="2">
        <f t="shared" ref="I23:I26" si="22">$I$21*A23</f>
        <v>0.66</v>
      </c>
      <c r="K23" s="2">
        <f t="shared" si="18"/>
        <v>0</v>
      </c>
      <c r="M23" s="2">
        <f t="shared" si="19"/>
        <v>0</v>
      </c>
      <c r="O23" s="2">
        <f t="shared" ref="O23:O26" si="23">$O$21*A23</f>
        <v>0.36</v>
      </c>
      <c r="Q23" s="2">
        <f t="shared" si="16"/>
        <v>6.69</v>
      </c>
      <c r="R23"/>
      <c r="T23" s="2"/>
    </row>
    <row r="24" spans="1:21" x14ac:dyDescent="0.25">
      <c r="A24" s="13">
        <v>4</v>
      </c>
      <c r="B24" s="13"/>
      <c r="C24" s="2">
        <f t="shared" si="20"/>
        <v>7.48</v>
      </c>
      <c r="D24"/>
      <c r="E24" s="2">
        <f t="shared" si="17"/>
        <v>0</v>
      </c>
      <c r="G24" s="2">
        <f t="shared" si="21"/>
        <v>0.08</v>
      </c>
      <c r="I24" s="2">
        <f t="shared" si="22"/>
        <v>0.88</v>
      </c>
      <c r="K24" s="2">
        <f t="shared" si="18"/>
        <v>0</v>
      </c>
      <c r="M24" s="2">
        <f t="shared" si="19"/>
        <v>0</v>
      </c>
      <c r="O24" s="2">
        <f t="shared" si="23"/>
        <v>0.48</v>
      </c>
      <c r="Q24" s="2">
        <f t="shared" si="16"/>
        <v>8.9200000000000017</v>
      </c>
      <c r="R24"/>
      <c r="S24"/>
    </row>
    <row r="25" spans="1:21" x14ac:dyDescent="0.25">
      <c r="A25" s="13">
        <v>5</v>
      </c>
      <c r="B25" s="13"/>
      <c r="C25" s="2">
        <f t="shared" si="20"/>
        <v>9.3500000000000014</v>
      </c>
      <c r="D25"/>
      <c r="E25" s="2">
        <f t="shared" si="17"/>
        <v>0</v>
      </c>
      <c r="G25" s="2">
        <f t="shared" si="21"/>
        <v>0.1</v>
      </c>
      <c r="I25" s="2">
        <f t="shared" si="22"/>
        <v>1.1000000000000001</v>
      </c>
      <c r="K25" s="2">
        <f t="shared" si="18"/>
        <v>0</v>
      </c>
      <c r="M25" s="2">
        <f t="shared" si="19"/>
        <v>0</v>
      </c>
      <c r="O25" s="2">
        <f t="shared" si="23"/>
        <v>0.6</v>
      </c>
      <c r="Q25" s="2">
        <f t="shared" si="16"/>
        <v>11.15</v>
      </c>
      <c r="R25"/>
      <c r="S25"/>
    </row>
    <row r="26" spans="1:21" x14ac:dyDescent="0.25">
      <c r="A26" s="13">
        <v>6</v>
      </c>
      <c r="B26" s="13"/>
      <c r="C26" s="15">
        <f t="shared" si="20"/>
        <v>11.22</v>
      </c>
      <c r="D26"/>
      <c r="E26" s="15">
        <f t="shared" si="17"/>
        <v>0</v>
      </c>
      <c r="G26" s="15">
        <f t="shared" si="21"/>
        <v>0.12</v>
      </c>
      <c r="I26" s="15">
        <f t="shared" si="22"/>
        <v>1.32</v>
      </c>
      <c r="K26" s="15">
        <f t="shared" si="18"/>
        <v>0</v>
      </c>
      <c r="M26" s="15">
        <f t="shared" si="19"/>
        <v>0</v>
      </c>
      <c r="O26" s="15">
        <f t="shared" si="23"/>
        <v>0.72</v>
      </c>
      <c r="Q26" s="15">
        <f t="shared" si="16"/>
        <v>13.38</v>
      </c>
      <c r="R26"/>
      <c r="S26"/>
    </row>
    <row r="27" spans="1:21" x14ac:dyDescent="0.25">
      <c r="A27" s="13">
        <v>7</v>
      </c>
      <c r="B27" s="13"/>
      <c r="C27" s="2">
        <f t="shared" ref="C27:C32" si="24">C26</f>
        <v>11.22</v>
      </c>
      <c r="D27"/>
      <c r="E27" s="2">
        <f t="shared" ref="E27:G32" si="25">E26</f>
        <v>0</v>
      </c>
      <c r="G27" s="2">
        <f t="shared" si="25"/>
        <v>0.12</v>
      </c>
      <c r="I27" s="2">
        <f t="shared" ref="I27:I32" si="26">I26</f>
        <v>1.32</v>
      </c>
      <c r="K27" s="2">
        <f t="shared" ref="K27:K32" si="27">K26</f>
        <v>0</v>
      </c>
      <c r="M27" s="2">
        <f t="shared" ref="M27:O32" si="28">M26</f>
        <v>0</v>
      </c>
      <c r="O27" s="2">
        <f t="shared" si="28"/>
        <v>0.72</v>
      </c>
      <c r="Q27" s="2">
        <f t="shared" si="16"/>
        <v>13.38</v>
      </c>
      <c r="R27"/>
      <c r="S27"/>
    </row>
    <row r="28" spans="1:21" x14ac:dyDescent="0.25">
      <c r="A28" s="13">
        <v>8</v>
      </c>
      <c r="B28" s="13"/>
      <c r="C28" s="2">
        <f t="shared" si="24"/>
        <v>11.22</v>
      </c>
      <c r="D28"/>
      <c r="E28" s="2">
        <f t="shared" si="25"/>
        <v>0</v>
      </c>
      <c r="G28" s="2">
        <f t="shared" si="25"/>
        <v>0.12</v>
      </c>
      <c r="I28" s="2">
        <f t="shared" si="26"/>
        <v>1.32</v>
      </c>
      <c r="K28" s="2">
        <f t="shared" si="27"/>
        <v>0</v>
      </c>
      <c r="M28" s="2">
        <f t="shared" si="28"/>
        <v>0</v>
      </c>
      <c r="O28" s="2">
        <f t="shared" si="28"/>
        <v>0.72</v>
      </c>
      <c r="Q28" s="2">
        <f t="shared" si="16"/>
        <v>13.38</v>
      </c>
      <c r="R28"/>
      <c r="S28"/>
    </row>
    <row r="29" spans="1:21" x14ac:dyDescent="0.25">
      <c r="A29" s="13">
        <v>9</v>
      </c>
      <c r="B29" s="13"/>
      <c r="C29" s="2">
        <f t="shared" si="24"/>
        <v>11.22</v>
      </c>
      <c r="D29"/>
      <c r="E29" s="2">
        <f t="shared" si="25"/>
        <v>0</v>
      </c>
      <c r="G29" s="2">
        <f t="shared" si="25"/>
        <v>0.12</v>
      </c>
      <c r="I29" s="2">
        <f t="shared" si="26"/>
        <v>1.32</v>
      </c>
      <c r="K29" s="2">
        <f t="shared" si="27"/>
        <v>0</v>
      </c>
      <c r="M29" s="2">
        <f t="shared" si="28"/>
        <v>0</v>
      </c>
      <c r="O29" s="2">
        <f t="shared" si="28"/>
        <v>0.72</v>
      </c>
      <c r="Q29" s="2">
        <f t="shared" si="16"/>
        <v>13.38</v>
      </c>
      <c r="R29"/>
      <c r="S29"/>
    </row>
    <row r="30" spans="1:21" x14ac:dyDescent="0.25">
      <c r="A30" s="13">
        <v>10</v>
      </c>
      <c r="B30" s="13"/>
      <c r="C30" s="2">
        <f t="shared" si="24"/>
        <v>11.22</v>
      </c>
      <c r="D30"/>
      <c r="E30" s="2">
        <f t="shared" si="25"/>
        <v>0</v>
      </c>
      <c r="G30" s="2">
        <f t="shared" si="25"/>
        <v>0.12</v>
      </c>
      <c r="I30" s="2">
        <f t="shared" si="26"/>
        <v>1.32</v>
      </c>
      <c r="K30" s="2">
        <f t="shared" si="27"/>
        <v>0</v>
      </c>
      <c r="M30" s="2">
        <f t="shared" si="28"/>
        <v>0</v>
      </c>
      <c r="O30" s="2">
        <f t="shared" si="28"/>
        <v>0.72</v>
      </c>
      <c r="Q30" s="2">
        <f t="shared" si="16"/>
        <v>13.38</v>
      </c>
      <c r="R30"/>
      <c r="S30"/>
    </row>
    <row r="31" spans="1:21" x14ac:dyDescent="0.25">
      <c r="A31" s="13">
        <v>11</v>
      </c>
      <c r="B31" s="13"/>
      <c r="C31" s="2">
        <f t="shared" si="24"/>
        <v>11.22</v>
      </c>
      <c r="D31"/>
      <c r="E31" s="2">
        <f t="shared" si="25"/>
        <v>0</v>
      </c>
      <c r="G31" s="2">
        <f t="shared" si="25"/>
        <v>0.12</v>
      </c>
      <c r="I31" s="2">
        <f t="shared" si="26"/>
        <v>1.32</v>
      </c>
      <c r="K31" s="2">
        <f t="shared" si="27"/>
        <v>0</v>
      </c>
      <c r="M31" s="2">
        <f t="shared" si="28"/>
        <v>0</v>
      </c>
      <c r="O31" s="2">
        <f t="shared" si="28"/>
        <v>0.72</v>
      </c>
      <c r="Q31" s="2">
        <f t="shared" si="16"/>
        <v>13.38</v>
      </c>
      <c r="R31"/>
      <c r="S31"/>
    </row>
    <row r="32" spans="1:21" x14ac:dyDescent="0.25">
      <c r="A32" s="13">
        <v>12</v>
      </c>
      <c r="B32" s="13"/>
      <c r="C32" s="2">
        <f t="shared" si="24"/>
        <v>11.22</v>
      </c>
      <c r="D32"/>
      <c r="E32" s="2">
        <f t="shared" si="25"/>
        <v>0</v>
      </c>
      <c r="G32" s="2">
        <f t="shared" si="25"/>
        <v>0.12</v>
      </c>
      <c r="I32" s="2">
        <f t="shared" si="26"/>
        <v>1.32</v>
      </c>
      <c r="K32" s="2">
        <f t="shared" si="27"/>
        <v>0</v>
      </c>
      <c r="M32" s="2">
        <f t="shared" si="28"/>
        <v>0</v>
      </c>
      <c r="O32" s="2">
        <f t="shared" si="28"/>
        <v>0.72</v>
      </c>
      <c r="Q32" s="2">
        <f t="shared" si="16"/>
        <v>13.38</v>
      </c>
      <c r="R32"/>
      <c r="S32"/>
    </row>
    <row r="33" spans="1:19" x14ac:dyDescent="0.25">
      <c r="A33" s="13"/>
      <c r="B33" s="13"/>
      <c r="C33" s="13"/>
      <c r="R33"/>
      <c r="S33"/>
    </row>
    <row r="35" spans="1:19" x14ac:dyDescent="0.25">
      <c r="A35" t="s">
        <v>22</v>
      </c>
    </row>
    <row r="36" spans="1:19" x14ac:dyDescent="0.25">
      <c r="A36" t="s">
        <v>23</v>
      </c>
    </row>
  </sheetData>
  <pageMargins left="0.25" right="0.25" top="0.5" bottom="0.5" header="0.3" footer="0.3"/>
  <pageSetup scale="9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71C4E-93AD-476D-8ECD-31999C36D35C}">
  <dimension ref="A1:AK36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12.5703125" customWidth="1"/>
    <col min="2" max="2" width="2" style="2" customWidth="1"/>
    <col min="3" max="3" width="14.140625" style="2" customWidth="1"/>
    <col min="4" max="4" width="1.7109375" style="2" customWidth="1"/>
    <col min="5" max="5" width="14.140625" style="2" customWidth="1"/>
    <col min="6" max="6" width="1.7109375" style="2" customWidth="1"/>
    <col min="7" max="7" width="14.140625" style="2" customWidth="1"/>
    <col min="9" max="9" width="10.140625" bestFit="1" customWidth="1"/>
    <col min="13" max="13" width="12.85546875" bestFit="1" customWidth="1"/>
    <col min="15" max="15" width="12.5703125" bestFit="1" customWidth="1"/>
    <col min="16" max="16" width="11.140625" customWidth="1"/>
  </cols>
  <sheetData>
    <row r="1" spans="1:37" ht="18.75" x14ac:dyDescent="0.3">
      <c r="A1" s="1" t="s">
        <v>0</v>
      </c>
    </row>
    <row r="2" spans="1:37" x14ac:dyDescent="0.25">
      <c r="A2" s="3" t="s">
        <v>24</v>
      </c>
    </row>
    <row r="4" spans="1:37" x14ac:dyDescent="0.25">
      <c r="A4" s="5" t="s">
        <v>2</v>
      </c>
      <c r="C4" s="6" t="s">
        <v>4</v>
      </c>
      <c r="D4" s="6"/>
      <c r="E4" s="8" t="s">
        <v>10</v>
      </c>
      <c r="F4" s="6"/>
      <c r="G4" s="8"/>
    </row>
    <row r="5" spans="1:37" s="12" customFormat="1" x14ac:dyDescent="0.25">
      <c r="A5" s="9" t="s">
        <v>11</v>
      </c>
      <c r="B5" s="10"/>
      <c r="C5" s="10" t="s">
        <v>13</v>
      </c>
      <c r="D5" s="10"/>
      <c r="E5" s="11" t="s">
        <v>19</v>
      </c>
      <c r="F5" s="10"/>
      <c r="G5" s="10" t="s">
        <v>20</v>
      </c>
      <c r="H5"/>
      <c r="K5"/>
      <c r="L5"/>
      <c r="M5"/>
      <c r="N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5">
      <c r="A6" s="13">
        <v>1</v>
      </c>
      <c r="C6" s="14">
        <f>ROUND(0/16*13,2)</f>
        <v>0</v>
      </c>
      <c r="D6" s="14"/>
      <c r="E6" s="14">
        <v>6.67</v>
      </c>
      <c r="F6" s="14"/>
      <c r="G6" s="2">
        <f>SUM(C6:F6)</f>
        <v>6.67</v>
      </c>
    </row>
    <row r="7" spans="1:37" x14ac:dyDescent="0.25">
      <c r="A7" s="13">
        <v>2</v>
      </c>
      <c r="C7" s="2">
        <f t="shared" ref="C7:C11" si="0">$C$6*A7</f>
        <v>0</v>
      </c>
      <c r="E7" s="2">
        <f>$E$6*A7</f>
        <v>13.34</v>
      </c>
      <c r="G7" s="2">
        <f t="shared" ref="G7:G17" si="1">SUM(C7:F7)</f>
        <v>13.34</v>
      </c>
    </row>
    <row r="8" spans="1:37" x14ac:dyDescent="0.25">
      <c r="A8" s="13">
        <v>3</v>
      </c>
      <c r="C8" s="2">
        <f t="shared" si="0"/>
        <v>0</v>
      </c>
      <c r="E8" s="2">
        <f t="shared" ref="E8:E11" si="2">$E$6*A8</f>
        <v>20.009999999999998</v>
      </c>
      <c r="G8" s="2">
        <f t="shared" si="1"/>
        <v>20.009999999999998</v>
      </c>
    </row>
    <row r="9" spans="1:37" x14ac:dyDescent="0.25">
      <c r="A9" s="13">
        <v>4</v>
      </c>
      <c r="C9" s="2">
        <f t="shared" si="0"/>
        <v>0</v>
      </c>
      <c r="E9" s="2">
        <f t="shared" si="2"/>
        <v>26.68</v>
      </c>
      <c r="G9" s="2">
        <f t="shared" si="1"/>
        <v>26.68</v>
      </c>
    </row>
    <row r="10" spans="1:37" x14ac:dyDescent="0.25">
      <c r="A10" s="13">
        <v>5</v>
      </c>
      <c r="C10" s="2">
        <f t="shared" si="0"/>
        <v>0</v>
      </c>
      <c r="E10" s="2">
        <f t="shared" si="2"/>
        <v>33.35</v>
      </c>
      <c r="G10" s="2">
        <f t="shared" si="1"/>
        <v>33.35</v>
      </c>
    </row>
    <row r="11" spans="1:37" x14ac:dyDescent="0.25">
      <c r="A11" s="13">
        <v>6</v>
      </c>
      <c r="C11" s="15">
        <f t="shared" si="0"/>
        <v>0</v>
      </c>
      <c r="E11" s="15">
        <f t="shared" si="2"/>
        <v>40.019999999999996</v>
      </c>
      <c r="G11" s="15">
        <f t="shared" si="1"/>
        <v>40.019999999999996</v>
      </c>
    </row>
    <row r="12" spans="1:37" x14ac:dyDescent="0.25">
      <c r="A12" s="13">
        <v>7</v>
      </c>
      <c r="C12" s="2">
        <f>C11</f>
        <v>0</v>
      </c>
      <c r="E12" s="2">
        <f>E11</f>
        <v>40.019999999999996</v>
      </c>
      <c r="G12" s="2">
        <f t="shared" si="1"/>
        <v>40.019999999999996</v>
      </c>
    </row>
    <row r="13" spans="1:37" x14ac:dyDescent="0.25">
      <c r="A13" s="13">
        <v>8</v>
      </c>
      <c r="C13" s="2">
        <f t="shared" ref="C13:E17" si="3">C12</f>
        <v>0</v>
      </c>
      <c r="E13" s="2">
        <f t="shared" si="3"/>
        <v>40.019999999999996</v>
      </c>
      <c r="G13" s="2">
        <f t="shared" si="1"/>
        <v>40.019999999999996</v>
      </c>
    </row>
    <row r="14" spans="1:37" x14ac:dyDescent="0.25">
      <c r="A14" s="13">
        <v>9</v>
      </c>
      <c r="C14" s="2">
        <f t="shared" si="3"/>
        <v>0</v>
      </c>
      <c r="E14" s="2">
        <f t="shared" si="3"/>
        <v>40.019999999999996</v>
      </c>
      <c r="G14" s="2">
        <f t="shared" si="1"/>
        <v>40.019999999999996</v>
      </c>
    </row>
    <row r="15" spans="1:37" x14ac:dyDescent="0.25">
      <c r="A15" s="13">
        <v>10</v>
      </c>
      <c r="C15" s="2">
        <f t="shared" si="3"/>
        <v>0</v>
      </c>
      <c r="E15" s="2">
        <f t="shared" si="3"/>
        <v>40.019999999999996</v>
      </c>
      <c r="G15" s="2">
        <f t="shared" si="1"/>
        <v>40.019999999999996</v>
      </c>
    </row>
    <row r="16" spans="1:37" x14ac:dyDescent="0.25">
      <c r="A16" s="13">
        <v>11</v>
      </c>
      <c r="C16" s="2">
        <f t="shared" si="3"/>
        <v>0</v>
      </c>
      <c r="E16" s="2">
        <f t="shared" si="3"/>
        <v>40.019999999999996</v>
      </c>
      <c r="G16" s="2">
        <f t="shared" si="1"/>
        <v>40.019999999999996</v>
      </c>
    </row>
    <row r="17" spans="1:9" x14ac:dyDescent="0.25">
      <c r="A17" s="13">
        <v>12</v>
      </c>
      <c r="C17" s="2">
        <f t="shared" si="3"/>
        <v>0</v>
      </c>
      <c r="E17" s="2">
        <f t="shared" si="3"/>
        <v>40.019999999999996</v>
      </c>
      <c r="G17" s="2">
        <f t="shared" si="1"/>
        <v>40.019999999999996</v>
      </c>
      <c r="I17" s="2"/>
    </row>
    <row r="18" spans="1:9" x14ac:dyDescent="0.25">
      <c r="A18" s="13"/>
      <c r="C18" s="16"/>
      <c r="E18" s="16"/>
      <c r="G18" s="16"/>
    </row>
    <row r="19" spans="1:9" x14ac:dyDescent="0.25">
      <c r="A19" s="5" t="s">
        <v>21</v>
      </c>
      <c r="C19" s="6" t="s">
        <v>4</v>
      </c>
      <c r="D19" s="6"/>
      <c r="E19" s="6"/>
      <c r="F19" s="8"/>
      <c r="G19"/>
    </row>
    <row r="20" spans="1:9" x14ac:dyDescent="0.25">
      <c r="A20" s="9" t="s">
        <v>11</v>
      </c>
      <c r="B20" s="10"/>
      <c r="C20" s="10" t="s">
        <v>13</v>
      </c>
      <c r="D20" s="10"/>
      <c r="E20" s="10" t="s">
        <v>20</v>
      </c>
      <c r="F20"/>
      <c r="G20" s="17"/>
      <c r="H20" s="2"/>
    </row>
    <row r="21" spans="1:9" x14ac:dyDescent="0.25">
      <c r="A21" s="13">
        <v>1</v>
      </c>
      <c r="B21"/>
      <c r="C21" s="2">
        <f>C6</f>
        <v>0</v>
      </c>
      <c r="E21" s="2">
        <f t="shared" ref="E21:E32" si="4">SUM(C21:D21)</f>
        <v>0</v>
      </c>
      <c r="F21"/>
      <c r="H21" s="2"/>
    </row>
    <row r="22" spans="1:9" x14ac:dyDescent="0.25">
      <c r="A22" s="13">
        <v>2</v>
      </c>
      <c r="B22"/>
      <c r="C22" s="2">
        <f t="shared" ref="C22:C26" si="5">$C$21*A22</f>
        <v>0</v>
      </c>
      <c r="E22" s="2">
        <f t="shared" si="4"/>
        <v>0</v>
      </c>
      <c r="F22"/>
      <c r="H22" s="2"/>
    </row>
    <row r="23" spans="1:9" x14ac:dyDescent="0.25">
      <c r="A23" s="13">
        <v>3</v>
      </c>
      <c r="B23"/>
      <c r="C23" s="2">
        <f t="shared" si="5"/>
        <v>0</v>
      </c>
      <c r="E23" s="2">
        <f t="shared" si="4"/>
        <v>0</v>
      </c>
      <c r="F23"/>
      <c r="H23" s="2"/>
    </row>
    <row r="24" spans="1:9" x14ac:dyDescent="0.25">
      <c r="A24" s="13">
        <v>4</v>
      </c>
      <c r="B24"/>
      <c r="C24" s="2">
        <f t="shared" si="5"/>
        <v>0</v>
      </c>
      <c r="E24" s="2">
        <f t="shared" si="4"/>
        <v>0</v>
      </c>
      <c r="F24"/>
      <c r="G24"/>
    </row>
    <row r="25" spans="1:9" x14ac:dyDescent="0.25">
      <c r="A25" s="13">
        <v>5</v>
      </c>
      <c r="B25"/>
      <c r="C25" s="2">
        <f t="shared" si="5"/>
        <v>0</v>
      </c>
      <c r="E25" s="2">
        <f t="shared" si="4"/>
        <v>0</v>
      </c>
      <c r="F25"/>
      <c r="G25"/>
    </row>
    <row r="26" spans="1:9" x14ac:dyDescent="0.25">
      <c r="A26" s="13">
        <v>6</v>
      </c>
      <c r="B26"/>
      <c r="C26" s="15">
        <f t="shared" si="5"/>
        <v>0</v>
      </c>
      <c r="E26" s="15">
        <f t="shared" si="4"/>
        <v>0</v>
      </c>
      <c r="F26"/>
      <c r="G26"/>
    </row>
    <row r="27" spans="1:9" x14ac:dyDescent="0.25">
      <c r="A27" s="13">
        <v>7</v>
      </c>
      <c r="B27"/>
      <c r="C27" s="2">
        <f t="shared" ref="C27:C32" si="6">C26</f>
        <v>0</v>
      </c>
      <c r="E27" s="2">
        <f t="shared" si="4"/>
        <v>0</v>
      </c>
      <c r="F27"/>
      <c r="G27"/>
    </row>
    <row r="28" spans="1:9" x14ac:dyDescent="0.25">
      <c r="A28" s="13">
        <v>8</v>
      </c>
      <c r="B28"/>
      <c r="C28" s="2">
        <f t="shared" si="6"/>
        <v>0</v>
      </c>
      <c r="E28" s="2">
        <f t="shared" si="4"/>
        <v>0</v>
      </c>
      <c r="F28"/>
      <c r="G28"/>
    </row>
    <row r="29" spans="1:9" x14ac:dyDescent="0.25">
      <c r="A29" s="13">
        <v>9</v>
      </c>
      <c r="B29"/>
      <c r="C29" s="2">
        <f t="shared" si="6"/>
        <v>0</v>
      </c>
      <c r="E29" s="2">
        <f t="shared" si="4"/>
        <v>0</v>
      </c>
      <c r="F29"/>
      <c r="G29"/>
    </row>
    <row r="30" spans="1:9" x14ac:dyDescent="0.25">
      <c r="A30" s="13">
        <v>10</v>
      </c>
      <c r="B30"/>
      <c r="C30" s="2">
        <f t="shared" si="6"/>
        <v>0</v>
      </c>
      <c r="E30" s="2">
        <f t="shared" si="4"/>
        <v>0</v>
      </c>
      <c r="F30"/>
      <c r="G30"/>
    </row>
    <row r="31" spans="1:9" x14ac:dyDescent="0.25">
      <c r="A31" s="13">
        <v>11</v>
      </c>
      <c r="B31"/>
      <c r="C31" s="2">
        <f t="shared" si="6"/>
        <v>0</v>
      </c>
      <c r="E31" s="2">
        <f t="shared" si="4"/>
        <v>0</v>
      </c>
      <c r="F31"/>
      <c r="G31"/>
    </row>
    <row r="32" spans="1:9" x14ac:dyDescent="0.25">
      <c r="A32" s="13">
        <v>12</v>
      </c>
      <c r="B32"/>
      <c r="C32" s="2">
        <f t="shared" si="6"/>
        <v>0</v>
      </c>
      <c r="E32" s="2">
        <f t="shared" si="4"/>
        <v>0</v>
      </c>
      <c r="F32"/>
      <c r="G32"/>
    </row>
    <row r="33" spans="1:7" x14ac:dyDescent="0.25">
      <c r="A33" s="13"/>
      <c r="G33"/>
    </row>
    <row r="35" spans="1:7" x14ac:dyDescent="0.25">
      <c r="A35" t="s">
        <v>25</v>
      </c>
    </row>
    <row r="36" spans="1:7" x14ac:dyDescent="0.25">
      <c r="A36" t="s">
        <v>26</v>
      </c>
    </row>
  </sheetData>
  <pageMargins left="0.25" right="0.25" top="0.5" bottom="0.5" header="0.3" footer="0.3"/>
  <pageSetup scale="9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0F13CA27DF24B825F8083F05BE77B" ma:contentTypeVersion="2" ma:contentTypeDescription="Create a new document." ma:contentTypeScope="" ma:versionID="5b29241c22283a79d0042b5702ba8355">
  <xsd:schema xmlns:xsd="http://www.w3.org/2001/XMLSchema" xmlns:xs="http://www.w3.org/2001/XMLSchema" xmlns:p="http://schemas.microsoft.com/office/2006/metadata/properties" xmlns:ns1="http://schemas.microsoft.com/sharepoint/v3" xmlns:ns2="beaf5f31-8cd1-41e4-a47a-7a8ecc96f470" targetNamespace="http://schemas.microsoft.com/office/2006/metadata/properties" ma:root="true" ma:fieldsID="5322d691205687339a375eabd466c221" ns1:_="" ns2:_="">
    <xsd:import namespace="http://schemas.microsoft.com/sharepoint/v3"/>
    <xsd:import namespace="beaf5f31-8cd1-41e4-a47a-7a8ecc96f4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f5f31-8cd1-41e4-a47a-7a8ecc96f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D7A3FAE-3A4E-4322-9D1C-69A215865E62}"/>
</file>

<file path=customXml/itemProps2.xml><?xml version="1.0" encoding="utf-8"?>
<ds:datastoreItem xmlns:ds="http://schemas.openxmlformats.org/officeDocument/2006/customXml" ds:itemID="{EC58C4A1-2F5E-47E8-B8A2-D67F8FBDFC43}"/>
</file>

<file path=customXml/itemProps3.xml><?xml version="1.0" encoding="utf-8"?>
<ds:datastoreItem xmlns:ds="http://schemas.openxmlformats.org/officeDocument/2006/customXml" ds:itemID="{210102E2-C6BE-440B-BE61-5C10313411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Semester</vt:lpstr>
      <vt:lpstr>Winterim</vt:lpstr>
      <vt:lpstr>Summer</vt:lpstr>
      <vt:lpstr>Semester!Print_Area</vt:lpstr>
      <vt:lpstr>Summer!Print_Area</vt:lpstr>
      <vt:lpstr>Winterim!Print_Area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Watkins, Brian</dc:creator>
  <cp:lastModifiedBy>Siclovan, Kim</cp:lastModifiedBy>
  <dcterms:created xsi:type="dcterms:W3CDTF">2023-08-24T11:16:17Z</dcterms:created>
  <dcterms:modified xsi:type="dcterms:W3CDTF">2023-08-24T16:16:21Z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0x010100DAD0F13CA27DF24B825F8083F05BE77B</vt:lpwstr>
  </property>
</Properties>
</file>