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spedu-my.sharepoint.com/personal/tbertram_uwsp_edu/Documents/Desktop3/Scans/00-To Do/fall22/FIAS/Messaging/"/>
    </mc:Choice>
  </mc:AlternateContent>
  <xr:revisionPtr revIDLastSave="473" documentId="8_{12D97DA8-A1F7-45E1-865A-A22357B0290F}" xr6:coauthVersionLast="47" xr6:coauthVersionMax="47" xr10:uidLastSave="{A1499926-EA78-4A4A-83D0-BB13C42294E4}"/>
  <bookViews>
    <workbookView xWindow="-120" yWindow="-120" windowWidth="29040" windowHeight="15840" xr2:uid="{454404DA-C0F8-4F75-832D-DC0577237D1D}"/>
  </bookViews>
  <sheets>
    <sheet name="Single Pa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6" i="1"/>
  <c r="D22" i="1"/>
  <c r="A5" i="1" l="1"/>
  <c r="A22" i="1" l="1"/>
  <c r="A19" i="1"/>
  <c r="A17" i="1"/>
  <c r="A18" i="1" s="1"/>
  <c r="A10" i="1"/>
  <c r="A7" i="1"/>
  <c r="A23" i="1" l="1"/>
  <c r="A25" i="1" s="1"/>
  <c r="A6" i="1"/>
  <c r="A11" i="1" s="1"/>
  <c r="C11" i="1" s="1"/>
  <c r="C23" i="1" l="1"/>
  <c r="D23" i="1"/>
  <c r="A13" i="1"/>
  <c r="D11" i="1"/>
</calcChain>
</file>

<file path=xl/sharedStrings.xml><?xml version="1.0" encoding="utf-8"?>
<sst xmlns="http://schemas.openxmlformats.org/spreadsheetml/2006/main" count="29" uniqueCount="18">
  <si>
    <t>Base Salary (12 months @ 1.0 FTE)</t>
  </si>
  <si>
    <t>Biweekly Rate</t>
  </si>
  <si>
    <t>Daily Rate</t>
  </si>
  <si>
    <t>Hourly Rate</t>
  </si>
  <si>
    <t>First day of contract</t>
  </si>
  <si>
    <t>Last day of contract</t>
  </si>
  <si>
    <t>FTE</t>
  </si>
  <si>
    <t>Credits</t>
  </si>
  <si>
    <t>Number of business days</t>
  </si>
  <si>
    <t>Estimated annual salary</t>
  </si>
  <si>
    <t>PAF amount to pay</t>
  </si>
  <si>
    <t>Backed into FTE</t>
  </si>
  <si>
    <t>Base Salary (Academic year @ 1.0 FTE)</t>
  </si>
  <si>
    <t>C-Basis/Academic Year</t>
  </si>
  <si>
    <t>A-Basis/Annual Year</t>
  </si>
  <si>
    <t>Fill in only fields in yellow/orange.</t>
  </si>
  <si>
    <t>Number of hours for GAF (based off FTE)</t>
  </si>
  <si>
    <t>Number of hours per week for GAF (based off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</si>
</sst>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64" fontId="0" fillId="0" borderId="1" xfId="0" applyNumberFormat="1" applyBorder="1"/>
    <xf numFmtId="14" fontId="0" fillId="0" borderId="0" xfId="0" applyNumberFormat="1"/>
    <xf numFmtId="1" fontId="0" fillId="3" borderId="1" xfId="0" applyNumberForma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3193-D5B5-488D-810E-CFA0F15F389D}">
  <dimension ref="A1:G26"/>
  <sheetViews>
    <sheetView tabSelected="1" zoomScale="115" zoomScaleNormal="115" workbookViewId="0">
      <selection activeCell="D27" sqref="D27"/>
    </sheetView>
  </sheetViews>
  <sheetFormatPr defaultRowHeight="15" x14ac:dyDescent="0.25"/>
  <cols>
    <col min="1" max="1" width="12" bestFit="1" customWidth="1"/>
    <col min="2" max="2" width="40.85546875" bestFit="1" customWidth="1"/>
    <col min="3" max="3" width="11.5703125" customWidth="1"/>
    <col min="4" max="4" width="12.42578125" customWidth="1"/>
    <col min="5" max="5" width="13.28515625" bestFit="1" customWidth="1"/>
    <col min="6" max="9" width="11.28515625" customWidth="1"/>
  </cols>
  <sheetData>
    <row r="1" spans="1:7" x14ac:dyDescent="0.25">
      <c r="A1" t="s">
        <v>15</v>
      </c>
    </row>
    <row r="3" spans="1:7" x14ac:dyDescent="0.25">
      <c r="A3" t="s">
        <v>14</v>
      </c>
    </row>
    <row r="4" spans="1:7" x14ac:dyDescent="0.25">
      <c r="A4" s="1">
        <v>40000</v>
      </c>
      <c r="B4" s="2" t="s">
        <v>0</v>
      </c>
    </row>
    <row r="5" spans="1:7" x14ac:dyDescent="0.25">
      <c r="A5" s="2">
        <f>A4/26</f>
        <v>1538.4615384615386</v>
      </c>
      <c r="B5" s="2" t="s">
        <v>1</v>
      </c>
      <c r="G5" s="7"/>
    </row>
    <row r="6" spans="1:7" x14ac:dyDescent="0.25">
      <c r="A6" s="2">
        <f>A5/10</f>
        <v>153.84615384615387</v>
      </c>
      <c r="B6" s="2" t="s">
        <v>2</v>
      </c>
    </row>
    <row r="7" spans="1:7" x14ac:dyDescent="0.25">
      <c r="A7" s="2">
        <f>A4/2080</f>
        <v>19.23076923076923</v>
      </c>
      <c r="B7" s="2" t="s">
        <v>3</v>
      </c>
    </row>
    <row r="8" spans="1:7" x14ac:dyDescent="0.25">
      <c r="A8" s="3">
        <v>45152</v>
      </c>
      <c r="B8" s="2" t="s">
        <v>4</v>
      </c>
    </row>
    <row r="9" spans="1:7" x14ac:dyDescent="0.25">
      <c r="A9" s="3">
        <v>45515</v>
      </c>
      <c r="B9" s="2" t="s">
        <v>5</v>
      </c>
      <c r="C9" s="2" t="s">
        <v>6</v>
      </c>
      <c r="D9" s="2" t="s">
        <v>7</v>
      </c>
    </row>
    <row r="10" spans="1:7" x14ac:dyDescent="0.25">
      <c r="A10" s="2">
        <f>NETWORKDAYS(A8,A9)</f>
        <v>260</v>
      </c>
      <c r="B10" s="2" t="s">
        <v>8</v>
      </c>
      <c r="C10" s="1">
        <v>0.5</v>
      </c>
      <c r="D10" s="1">
        <v>6</v>
      </c>
    </row>
    <row r="11" spans="1:7" x14ac:dyDescent="0.25">
      <c r="A11" s="4">
        <f>A10*A6</f>
        <v>40000.000000000007</v>
      </c>
      <c r="B11" s="2" t="s">
        <v>9</v>
      </c>
      <c r="C11" s="8">
        <f>C10*A11</f>
        <v>20000.000000000004</v>
      </c>
      <c r="D11" s="8">
        <f>(D10/12)*A11</f>
        <v>20000.000000000004</v>
      </c>
    </row>
    <row r="12" spans="1:7" x14ac:dyDescent="0.25">
      <c r="A12" s="5">
        <v>1000</v>
      </c>
      <c r="B12" s="2" t="s">
        <v>10</v>
      </c>
    </row>
    <row r="13" spans="1:7" x14ac:dyDescent="0.25">
      <c r="A13" s="2">
        <f>A12/A11</f>
        <v>2.4999999999999994E-2</v>
      </c>
      <c r="B13" s="2" t="s">
        <v>11</v>
      </c>
    </row>
    <row r="15" spans="1:7" x14ac:dyDescent="0.25">
      <c r="A15" t="s">
        <v>13</v>
      </c>
    </row>
    <row r="16" spans="1:7" x14ac:dyDescent="0.25">
      <c r="A16" s="1">
        <v>40000</v>
      </c>
      <c r="B16" s="2" t="s">
        <v>12</v>
      </c>
    </row>
    <row r="17" spans="1:4" x14ac:dyDescent="0.25">
      <c r="A17" s="2">
        <f>A16/19.5</f>
        <v>2051.2820512820513</v>
      </c>
      <c r="B17" s="2" t="s">
        <v>1</v>
      </c>
    </row>
    <row r="18" spans="1:4" x14ac:dyDescent="0.25">
      <c r="A18" s="2">
        <f>A17/10</f>
        <v>205.12820512820514</v>
      </c>
      <c r="B18" s="2" t="s">
        <v>2</v>
      </c>
    </row>
    <row r="19" spans="1:4" x14ac:dyDescent="0.25">
      <c r="A19" s="6">
        <f>A16/1560</f>
        <v>25.641025641025642</v>
      </c>
      <c r="B19" s="2" t="s">
        <v>3</v>
      </c>
    </row>
    <row r="20" spans="1:4" x14ac:dyDescent="0.25">
      <c r="A20" s="3">
        <v>45166</v>
      </c>
      <c r="B20" s="2" t="s">
        <v>4</v>
      </c>
    </row>
    <row r="21" spans="1:4" x14ac:dyDescent="0.25">
      <c r="A21" s="3">
        <v>45301</v>
      </c>
      <c r="B21" s="2" t="s">
        <v>5</v>
      </c>
      <c r="C21" s="2" t="s">
        <v>6</v>
      </c>
      <c r="D21" s="2" t="s">
        <v>7</v>
      </c>
    </row>
    <row r="22" spans="1:4" x14ac:dyDescent="0.25">
      <c r="A22" s="2">
        <f>NETWORKDAYS(A20,A21)</f>
        <v>98</v>
      </c>
      <c r="B22" s="2" t="s">
        <v>8</v>
      </c>
      <c r="C22" s="1">
        <v>0.25</v>
      </c>
      <c r="D22" s="1">
        <f>C22*12</f>
        <v>3</v>
      </c>
    </row>
    <row r="23" spans="1:4" x14ac:dyDescent="0.25">
      <c r="A23" s="4">
        <f>A22*A18</f>
        <v>20102.564102564105</v>
      </c>
      <c r="B23" s="2" t="s">
        <v>9</v>
      </c>
      <c r="C23" s="8">
        <f>C22*A23</f>
        <v>5025.6410256410263</v>
      </c>
      <c r="D23" s="8">
        <f>(D22/12)*A23</f>
        <v>5025.6410256410263</v>
      </c>
    </row>
    <row r="24" spans="1:4" x14ac:dyDescent="0.25">
      <c r="A24" s="5">
        <v>1000</v>
      </c>
      <c r="B24" s="2" t="s">
        <v>10</v>
      </c>
    </row>
    <row r="25" spans="1:4" x14ac:dyDescent="0.25">
      <c r="A25" s="2">
        <f>A24/A23</f>
        <v>4.9744897959183666E-2</v>
      </c>
      <c r="B25" s="2" t="s">
        <v>11</v>
      </c>
      <c r="C25" s="4">
        <f>A22*8*C22</f>
        <v>196</v>
      </c>
      <c r="D25" t="s">
        <v>16</v>
      </c>
    </row>
    <row r="26" spans="1:4" x14ac:dyDescent="0.25">
      <c r="A26" s="9"/>
      <c r="B26" s="9"/>
      <c r="C26" s="4">
        <f>C22*40</f>
        <v>10</v>
      </c>
      <c r="D26" t="s">
        <v>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11A6ACFAE1540A5A1C2B15C71453F" ma:contentTypeVersion="2" ma:contentTypeDescription="Create a new document." ma:contentTypeScope="" ma:versionID="3066c54ab60c59bc00836d51ae0a6026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751797-75D8-416D-ACAC-71119E6D8A8F}"/>
</file>

<file path=customXml/itemProps2.xml><?xml version="1.0" encoding="utf-8"?>
<ds:datastoreItem xmlns:ds="http://schemas.openxmlformats.org/officeDocument/2006/customXml" ds:itemID="{558A0BC1-40E1-4B9E-88B8-15411523788E}"/>
</file>

<file path=customXml/itemProps3.xml><?xml version="1.0" encoding="utf-8"?>
<ds:datastoreItem xmlns:ds="http://schemas.openxmlformats.org/officeDocument/2006/customXml" ds:itemID="{EED8ACBA-731E-4F92-9465-6BCB67E4C0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Pay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Bertram, Tom</dc:creator>
  <cp:keywords/>
  <dc:description/>
  <cp:lastModifiedBy>Tom Bertram</cp:lastModifiedBy>
  <cp:revision/>
  <dcterms:created xsi:type="dcterms:W3CDTF">2023-04-18T14:29:07Z</dcterms:created>
  <dcterms:modified xsi:type="dcterms:W3CDTF">2023-08-04T15:08:45Z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0x01010020811A6ACFAE1540A5A1C2B15C71453F</vt:lpwstr>
  </property>
</Properties>
</file>